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8\Sisemine\Kassakulu\Kassakulu 24\"/>
    </mc:Choice>
  </mc:AlternateContent>
  <bookViews>
    <workbookView xWindow="240" yWindow="12" windowWidth="16092" windowHeight="8316" tabRatio="652" activeTab="1"/>
  </bookViews>
  <sheets>
    <sheet name="Lisa 1. Konto koond (24+23jääk)" sheetId="2" r:id="rId1"/>
    <sheet name="Lisa 2 Teenuste eelarve 2024" sheetId="8" r:id="rId2"/>
  </sheets>
  <definedNames>
    <definedName name="_xlnm._FilterDatabase" localSheetId="0" hidden="1">'Lisa 1. Konto koond (24+23jääk)'!$H$1:$H$75</definedName>
    <definedName name="_xlnm._FilterDatabase" localSheetId="1" hidden="1">'Lisa 2 Teenuste eelarve 2024'!$A$7:$V$259</definedName>
  </definedNames>
  <calcPr calcId="162913"/>
</workbook>
</file>

<file path=xl/calcChain.xml><?xml version="1.0" encoding="utf-8"?>
<calcChain xmlns="http://schemas.openxmlformats.org/spreadsheetml/2006/main">
  <c r="L120" i="8" l="1"/>
  <c r="S88" i="8"/>
  <c r="T88" i="8" s="1"/>
  <c r="S89" i="8"/>
  <c r="T89" i="8"/>
  <c r="S90" i="8"/>
  <c r="T90" i="8"/>
  <c r="S91" i="8"/>
  <c r="T91" i="8"/>
  <c r="G92" i="8"/>
  <c r="H92" i="8"/>
  <c r="I92" i="8"/>
  <c r="J92" i="8"/>
  <c r="K92" i="8"/>
  <c r="L92" i="8"/>
  <c r="S77" i="8"/>
  <c r="T77" i="8" s="1"/>
  <c r="S78" i="8"/>
  <c r="T78" i="8" s="1"/>
  <c r="S79" i="8"/>
  <c r="T79" i="8" s="1"/>
  <c r="S80" i="8"/>
  <c r="S81" i="8"/>
  <c r="T81" i="8" s="1"/>
  <c r="G75" i="8"/>
  <c r="H75" i="8"/>
  <c r="I75" i="8"/>
  <c r="J75" i="8"/>
  <c r="K75" i="8"/>
  <c r="L75" i="8"/>
  <c r="M75" i="8"/>
  <c r="N75" i="8"/>
  <c r="O75" i="8"/>
  <c r="P75" i="8"/>
  <c r="Q75" i="8"/>
  <c r="R75" i="8"/>
  <c r="F75" i="8"/>
  <c r="G82" i="8"/>
  <c r="H82" i="8"/>
  <c r="I82" i="8"/>
  <c r="J82" i="8"/>
  <c r="K82" i="8"/>
  <c r="L82" i="8"/>
  <c r="S70" i="8"/>
  <c r="T70" i="8" s="1"/>
  <c r="S71" i="8"/>
  <c r="T71" i="8"/>
  <c r="S72" i="8"/>
  <c r="T72" i="8" s="1"/>
  <c r="S73" i="8"/>
  <c r="T73" i="8"/>
  <c r="S74" i="8"/>
  <c r="T74" i="8" s="1"/>
  <c r="G68" i="8"/>
  <c r="H68" i="8"/>
  <c r="I68" i="8"/>
  <c r="J68" i="8"/>
  <c r="K68" i="8"/>
  <c r="L68" i="8"/>
  <c r="M68" i="8"/>
  <c r="N68" i="8"/>
  <c r="O68" i="8"/>
  <c r="P68" i="8"/>
  <c r="Q68" i="8"/>
  <c r="R68" i="8"/>
  <c r="F68" i="8"/>
  <c r="S63" i="8"/>
  <c r="T63" i="8" s="1"/>
  <c r="S64" i="8"/>
  <c r="T64" i="8" s="1"/>
  <c r="S65" i="8"/>
  <c r="T65" i="8" s="1"/>
  <c r="S66" i="8"/>
  <c r="T66" i="8" s="1"/>
  <c r="S67" i="8"/>
  <c r="T67" i="8" s="1"/>
  <c r="G61" i="8"/>
  <c r="H61" i="8"/>
  <c r="I61" i="8"/>
  <c r="J61" i="8"/>
  <c r="K61" i="8"/>
  <c r="L61" i="8"/>
  <c r="M61" i="8"/>
  <c r="N61" i="8"/>
  <c r="O61" i="8"/>
  <c r="P61" i="8"/>
  <c r="Q61" i="8"/>
  <c r="R61" i="8"/>
  <c r="F61" i="8"/>
  <c r="S55" i="8"/>
  <c r="T55" i="8" s="1"/>
  <c r="S56" i="8"/>
  <c r="S57" i="8"/>
  <c r="T57" i="8" s="1"/>
  <c r="S58" i="8"/>
  <c r="T58" i="8" s="1"/>
  <c r="S59" i="8"/>
  <c r="T59" i="8" s="1"/>
  <c r="S60" i="8"/>
  <c r="T60" i="8" s="1"/>
  <c r="G53" i="8"/>
  <c r="H53" i="8"/>
  <c r="I53" i="8"/>
  <c r="J53" i="8"/>
  <c r="K53" i="8"/>
  <c r="L53" i="8"/>
  <c r="M53" i="8"/>
  <c r="N53" i="8"/>
  <c r="O53" i="8"/>
  <c r="P53" i="8"/>
  <c r="Q53" i="8"/>
  <c r="R53" i="8"/>
  <c r="F53" i="8"/>
  <c r="T80" i="8" l="1"/>
  <c r="T56" i="8"/>
  <c r="G8" i="8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G176" i="8"/>
  <c r="H176" i="8"/>
  <c r="I176" i="8"/>
  <c r="J176" i="8"/>
  <c r="K176" i="8"/>
  <c r="G49" i="8"/>
  <c r="H49" i="8"/>
  <c r="I49" i="8"/>
  <c r="J49" i="8"/>
  <c r="K49" i="8"/>
  <c r="S12" i="8" l="1"/>
  <c r="S13" i="8"/>
  <c r="S14" i="8"/>
  <c r="S39" i="8" l="1"/>
  <c r="T39" i="8" s="1"/>
  <c r="S152" i="8"/>
  <c r="T152" i="8" s="1"/>
  <c r="S180" i="8"/>
  <c r="T180" i="8" s="1"/>
  <c r="S208" i="8"/>
  <c r="T208" i="8" s="1"/>
  <c r="S236" i="8"/>
  <c r="T236" i="8" s="1"/>
  <c r="G232" i="8"/>
  <c r="G204" i="8"/>
  <c r="G148" i="8"/>
  <c r="G120" i="8"/>
  <c r="G86" i="8"/>
  <c r="G36" i="8"/>
  <c r="S50" i="8"/>
  <c r="L49" i="8"/>
  <c r="M49" i="8"/>
  <c r="N49" i="8"/>
  <c r="O49" i="8"/>
  <c r="P49" i="8"/>
  <c r="Q49" i="8"/>
  <c r="R49" i="8"/>
  <c r="S96" i="8"/>
  <c r="T96" i="8" s="1"/>
  <c r="S124" i="8"/>
  <c r="T124" i="8" s="1"/>
  <c r="T12" i="8"/>
  <c r="H148" i="8"/>
  <c r="H120" i="8"/>
  <c r="H36" i="8"/>
  <c r="Q10" i="2"/>
  <c r="G7" i="8" l="1"/>
  <c r="F36" i="8"/>
  <c r="S259" i="8"/>
  <c r="U259" i="8" s="1"/>
  <c r="S258" i="8"/>
  <c r="T258" i="8" s="1"/>
  <c r="S257" i="8"/>
  <c r="U257" i="8" s="1"/>
  <c r="S256" i="8"/>
  <c r="U256" i="8" s="1"/>
  <c r="S255" i="8"/>
  <c r="S254" i="8"/>
  <c r="T254" i="8" s="1"/>
  <c r="S253" i="8"/>
  <c r="U253" i="8" s="1"/>
  <c r="S252" i="8"/>
  <c r="U252" i="8" s="1"/>
  <c r="S251" i="8"/>
  <c r="U251" i="8" s="1"/>
  <c r="S250" i="8"/>
  <c r="T250" i="8" s="1"/>
  <c r="S249" i="8"/>
  <c r="U249" i="8" s="1"/>
  <c r="S248" i="8"/>
  <c r="U248" i="8" s="1"/>
  <c r="S247" i="8"/>
  <c r="S246" i="8"/>
  <c r="U246" i="8" s="1"/>
  <c r="S245" i="8"/>
  <c r="U245" i="8" s="1"/>
  <c r="S244" i="8"/>
  <c r="U244" i="8" s="1"/>
  <c r="S243" i="8"/>
  <c r="U243" i="8" s="1"/>
  <c r="S242" i="8"/>
  <c r="U242" i="8" s="1"/>
  <c r="S241" i="8"/>
  <c r="T241" i="8" s="1"/>
  <c r="S240" i="8"/>
  <c r="U240" i="8" s="1"/>
  <c r="S239" i="8"/>
  <c r="S238" i="8"/>
  <c r="T238" i="8" s="1"/>
  <c r="S237" i="8"/>
  <c r="U237" i="8" s="1"/>
  <c r="S235" i="8"/>
  <c r="U235" i="8" s="1"/>
  <c r="S234" i="8"/>
  <c r="T234" i="8" s="1"/>
  <c r="S233" i="8"/>
  <c r="T233" i="8" s="1"/>
  <c r="R232" i="8"/>
  <c r="Q232" i="8"/>
  <c r="P232" i="8"/>
  <c r="O232" i="8"/>
  <c r="N232" i="8"/>
  <c r="M232" i="8"/>
  <c r="L232" i="8"/>
  <c r="K232" i="8"/>
  <c r="J232" i="8"/>
  <c r="I232" i="8"/>
  <c r="H232" i="8"/>
  <c r="F232" i="8"/>
  <c r="S231" i="8"/>
  <c r="U231" i="8" s="1"/>
  <c r="S230" i="8"/>
  <c r="U230" i="8" s="1"/>
  <c r="S229" i="8"/>
  <c r="S228" i="8"/>
  <c r="U228" i="8" s="1"/>
  <c r="S227" i="8"/>
  <c r="U227" i="8" s="1"/>
  <c r="S226" i="8"/>
  <c r="U226" i="8" s="1"/>
  <c r="S225" i="8"/>
  <c r="T225" i="8" s="1"/>
  <c r="S224" i="8"/>
  <c r="T224" i="8" s="1"/>
  <c r="S223" i="8"/>
  <c r="U223" i="8" s="1"/>
  <c r="S222" i="8"/>
  <c r="U222" i="8" s="1"/>
  <c r="S221" i="8"/>
  <c r="S220" i="8"/>
  <c r="U220" i="8" s="1"/>
  <c r="S219" i="8"/>
  <c r="U219" i="8" s="1"/>
  <c r="S218" i="8"/>
  <c r="U218" i="8" s="1"/>
  <c r="S217" i="8"/>
  <c r="T217" i="8" s="1"/>
  <c r="S216" i="8"/>
  <c r="T216" i="8" s="1"/>
  <c r="S215" i="8"/>
  <c r="U215" i="8" s="1"/>
  <c r="S214" i="8"/>
  <c r="U214" i="8" s="1"/>
  <c r="S213" i="8"/>
  <c r="U213" i="8" s="1"/>
  <c r="S212" i="8"/>
  <c r="T212" i="8" s="1"/>
  <c r="S211" i="8"/>
  <c r="U211" i="8" s="1"/>
  <c r="S210" i="8"/>
  <c r="U210" i="8" s="1"/>
  <c r="S209" i="8"/>
  <c r="T209" i="8" s="1"/>
  <c r="S207" i="8"/>
  <c r="T207" i="8" s="1"/>
  <c r="S206" i="8"/>
  <c r="U206" i="8" s="1"/>
  <c r="S205" i="8"/>
  <c r="U205" i="8" s="1"/>
  <c r="R204" i="8"/>
  <c r="Q204" i="8"/>
  <c r="P204" i="8"/>
  <c r="O204" i="8"/>
  <c r="N204" i="8"/>
  <c r="M204" i="8"/>
  <c r="L204" i="8"/>
  <c r="K204" i="8"/>
  <c r="J204" i="8"/>
  <c r="I204" i="8"/>
  <c r="H204" i="8"/>
  <c r="F204" i="8"/>
  <c r="S203" i="8"/>
  <c r="S202" i="8"/>
  <c r="U202" i="8" s="1"/>
  <c r="S201" i="8"/>
  <c r="U201" i="8" s="1"/>
  <c r="S200" i="8"/>
  <c r="U200" i="8" s="1"/>
  <c r="S199" i="8"/>
  <c r="T199" i="8" s="1"/>
  <c r="S198" i="8"/>
  <c r="S197" i="8"/>
  <c r="U197" i="8" s="1"/>
  <c r="S196" i="8"/>
  <c r="U196" i="8" s="1"/>
  <c r="S195" i="8"/>
  <c r="U195" i="8" s="1"/>
  <c r="S194" i="8"/>
  <c r="U194" i="8" s="1"/>
  <c r="S193" i="8"/>
  <c r="U193" i="8" s="1"/>
  <c r="S192" i="8"/>
  <c r="U192" i="8" s="1"/>
  <c r="S191" i="8"/>
  <c r="T191" i="8" s="1"/>
  <c r="S190" i="8"/>
  <c r="S189" i="8"/>
  <c r="U189" i="8" s="1"/>
  <c r="S188" i="8"/>
  <c r="U188" i="8" s="1"/>
  <c r="S187" i="8"/>
  <c r="U187" i="8" s="1"/>
  <c r="S186" i="8"/>
  <c r="U186" i="8" s="1"/>
  <c r="S185" i="8"/>
  <c r="U185" i="8" s="1"/>
  <c r="S184" i="8"/>
  <c r="U184" i="8" s="1"/>
  <c r="S183" i="8"/>
  <c r="T183" i="8" s="1"/>
  <c r="S182" i="8"/>
  <c r="S181" i="8"/>
  <c r="U181" i="8" s="1"/>
  <c r="S179" i="8"/>
  <c r="U179" i="8" s="1"/>
  <c r="S178" i="8"/>
  <c r="U178" i="8" s="1"/>
  <c r="S177" i="8"/>
  <c r="T177" i="8" s="1"/>
  <c r="R176" i="8"/>
  <c r="Q176" i="8"/>
  <c r="P176" i="8"/>
  <c r="O176" i="8"/>
  <c r="N176" i="8"/>
  <c r="M176" i="8"/>
  <c r="L176" i="8"/>
  <c r="F176" i="8"/>
  <c r="S175" i="8"/>
  <c r="U175" i="8" s="1"/>
  <c r="S174" i="8"/>
  <c r="U174" i="8" s="1"/>
  <c r="S173" i="8"/>
  <c r="U173" i="8" s="1"/>
  <c r="S172" i="8"/>
  <c r="S171" i="8"/>
  <c r="T171" i="8" s="1"/>
  <c r="S170" i="8"/>
  <c r="U170" i="8" s="1"/>
  <c r="S169" i="8"/>
  <c r="U169" i="8" s="1"/>
  <c r="S168" i="8"/>
  <c r="U168" i="8" s="1"/>
  <c r="S167" i="8"/>
  <c r="U167" i="8" s="1"/>
  <c r="S166" i="8"/>
  <c r="U166" i="8" s="1"/>
  <c r="S165" i="8"/>
  <c r="T165" i="8" s="1"/>
  <c r="S164" i="8"/>
  <c r="S163" i="8"/>
  <c r="U163" i="8" s="1"/>
  <c r="S162" i="8"/>
  <c r="U162" i="8" s="1"/>
  <c r="S161" i="8"/>
  <c r="U161" i="8" s="1"/>
  <c r="S160" i="8"/>
  <c r="U160" i="8" s="1"/>
  <c r="S159" i="8"/>
  <c r="U159" i="8" s="1"/>
  <c r="S158" i="8"/>
  <c r="U158" i="8" s="1"/>
  <c r="S157" i="8"/>
  <c r="T157" i="8" s="1"/>
  <c r="S156" i="8"/>
  <c r="S155" i="8"/>
  <c r="U155" i="8" s="1"/>
  <c r="S154" i="8"/>
  <c r="U154" i="8" s="1"/>
  <c r="S153" i="8"/>
  <c r="U153" i="8" s="1"/>
  <c r="S151" i="8"/>
  <c r="U151" i="8" s="1"/>
  <c r="S150" i="8"/>
  <c r="U150" i="8" s="1"/>
  <c r="S149" i="8"/>
  <c r="U149" i="8" s="1"/>
  <c r="R148" i="8"/>
  <c r="Q148" i="8"/>
  <c r="P148" i="8"/>
  <c r="O148" i="8"/>
  <c r="N148" i="8"/>
  <c r="M148" i="8"/>
  <c r="L148" i="8"/>
  <c r="K148" i="8"/>
  <c r="J148" i="8"/>
  <c r="I148" i="8"/>
  <c r="F148" i="8"/>
  <c r="S147" i="8"/>
  <c r="T147" i="8" s="1"/>
  <c r="S146" i="8"/>
  <c r="S145" i="8"/>
  <c r="U145" i="8" s="1"/>
  <c r="S144" i="8"/>
  <c r="U144" i="8" s="1"/>
  <c r="S143" i="8"/>
  <c r="U143" i="8" s="1"/>
  <c r="S142" i="8"/>
  <c r="T142" i="8" s="1"/>
  <c r="S141" i="8"/>
  <c r="U141" i="8" s="1"/>
  <c r="S140" i="8"/>
  <c r="U140" i="8" s="1"/>
  <c r="S139" i="8"/>
  <c r="T139" i="8" s="1"/>
  <c r="S138" i="8"/>
  <c r="S137" i="8"/>
  <c r="T137" i="8" s="1"/>
  <c r="S136" i="8"/>
  <c r="U136" i="8" s="1"/>
  <c r="S135" i="8"/>
  <c r="U135" i="8" s="1"/>
  <c r="S134" i="8"/>
  <c r="U134" i="8" s="1"/>
  <c r="S133" i="8"/>
  <c r="U133" i="8" s="1"/>
  <c r="S132" i="8"/>
  <c r="U132" i="8" s="1"/>
  <c r="S131" i="8"/>
  <c r="T131" i="8" s="1"/>
  <c r="S130" i="8"/>
  <c r="S129" i="8"/>
  <c r="U129" i="8" s="1"/>
  <c r="S128" i="8"/>
  <c r="U128" i="8" s="1"/>
  <c r="S127" i="8"/>
  <c r="U127" i="8" s="1"/>
  <c r="S126" i="8"/>
  <c r="U126" i="8" s="1"/>
  <c r="S125" i="8"/>
  <c r="U125" i="8" s="1"/>
  <c r="S123" i="8"/>
  <c r="T123" i="8" s="1"/>
  <c r="S122" i="8"/>
  <c r="T122" i="8" s="1"/>
  <c r="S121" i="8"/>
  <c r="R120" i="8"/>
  <c r="Q120" i="8"/>
  <c r="P120" i="8"/>
  <c r="O120" i="8"/>
  <c r="N120" i="8"/>
  <c r="M120" i="8"/>
  <c r="K120" i="8"/>
  <c r="J120" i="8"/>
  <c r="I120" i="8"/>
  <c r="F120" i="8"/>
  <c r="S119" i="8"/>
  <c r="T119" i="8" s="1"/>
  <c r="S118" i="8"/>
  <c r="U118" i="8" s="1"/>
  <c r="S117" i="8"/>
  <c r="U117" i="8" s="1"/>
  <c r="S116" i="8"/>
  <c r="U116" i="8" s="1"/>
  <c r="S115" i="8"/>
  <c r="U115" i="8" s="1"/>
  <c r="S114" i="8"/>
  <c r="U114" i="8" s="1"/>
  <c r="S113" i="8"/>
  <c r="T113" i="8" s="1"/>
  <c r="S112" i="8"/>
  <c r="S111" i="8"/>
  <c r="T111" i="8" s="1"/>
  <c r="S110" i="8"/>
  <c r="U110" i="8" s="1"/>
  <c r="S109" i="8"/>
  <c r="U109" i="8" s="1"/>
  <c r="S108" i="8"/>
  <c r="U108" i="8" s="1"/>
  <c r="S107" i="8"/>
  <c r="U107" i="8" s="1"/>
  <c r="S106" i="8"/>
  <c r="T106" i="8" s="1"/>
  <c r="S105" i="8"/>
  <c r="T105" i="8" s="1"/>
  <c r="S104" i="8"/>
  <c r="S103" i="8"/>
  <c r="U103" i="8" s="1"/>
  <c r="S102" i="8"/>
  <c r="U102" i="8" s="1"/>
  <c r="S101" i="8"/>
  <c r="U101" i="8" s="1"/>
  <c r="S100" i="8"/>
  <c r="U100" i="8" s="1"/>
  <c r="S99" i="8"/>
  <c r="U99" i="8" s="1"/>
  <c r="S98" i="8"/>
  <c r="U98" i="8" s="1"/>
  <c r="S97" i="8"/>
  <c r="T97" i="8" s="1"/>
  <c r="S95" i="8"/>
  <c r="S94" i="8"/>
  <c r="U94" i="8" s="1"/>
  <c r="S93" i="8"/>
  <c r="T93" i="8" s="1"/>
  <c r="R92" i="8"/>
  <c r="Q92" i="8"/>
  <c r="P92" i="8"/>
  <c r="O92" i="8"/>
  <c r="N92" i="8"/>
  <c r="M92" i="8"/>
  <c r="F92" i="8"/>
  <c r="U91" i="8"/>
  <c r="U89" i="8"/>
  <c r="U88" i="8"/>
  <c r="S87" i="8"/>
  <c r="U87" i="8" s="1"/>
  <c r="R86" i="8"/>
  <c r="Q86" i="8"/>
  <c r="P86" i="8"/>
  <c r="O86" i="8"/>
  <c r="N86" i="8"/>
  <c r="M86" i="8"/>
  <c r="L86" i="8"/>
  <c r="K86" i="8"/>
  <c r="J86" i="8"/>
  <c r="I86" i="8"/>
  <c r="H86" i="8"/>
  <c r="F86" i="8"/>
  <c r="S85" i="8"/>
  <c r="T85" i="8" s="1"/>
  <c r="S84" i="8"/>
  <c r="S83" i="8"/>
  <c r="T83" i="8" s="1"/>
  <c r="R82" i="8"/>
  <c r="Q82" i="8"/>
  <c r="P82" i="8"/>
  <c r="O82" i="8"/>
  <c r="N82" i="8"/>
  <c r="M82" i="8"/>
  <c r="F82" i="8"/>
  <c r="U80" i="8"/>
  <c r="U78" i="8"/>
  <c r="S76" i="8"/>
  <c r="S75" i="8" s="1"/>
  <c r="U73" i="8"/>
  <c r="U70" i="8"/>
  <c r="S69" i="8"/>
  <c r="U66" i="8"/>
  <c r="U65" i="8"/>
  <c r="U64" i="8"/>
  <c r="U63" i="8"/>
  <c r="S62" i="8"/>
  <c r="U58" i="8"/>
  <c r="U57" i="8"/>
  <c r="U56" i="8"/>
  <c r="U55" i="8"/>
  <c r="S54" i="8"/>
  <c r="S52" i="8"/>
  <c r="U52" i="8" s="1"/>
  <c r="S51" i="8"/>
  <c r="F49" i="8"/>
  <c r="S48" i="8"/>
  <c r="U48" i="8" s="1"/>
  <c r="S47" i="8"/>
  <c r="T47" i="8" s="1"/>
  <c r="S46" i="8"/>
  <c r="U46" i="8" s="1"/>
  <c r="S45" i="8"/>
  <c r="U45" i="8" s="1"/>
  <c r="S44" i="8"/>
  <c r="U44" i="8" s="1"/>
  <c r="S43" i="8"/>
  <c r="U43" i="8" s="1"/>
  <c r="S42" i="8"/>
  <c r="T42" i="8" s="1"/>
  <c r="S41" i="8"/>
  <c r="S40" i="8"/>
  <c r="U40" i="8" s="1"/>
  <c r="S38" i="8"/>
  <c r="T38" i="8" s="1"/>
  <c r="S37" i="8"/>
  <c r="U37" i="8" s="1"/>
  <c r="R36" i="8"/>
  <c r="Q36" i="8"/>
  <c r="P36" i="8"/>
  <c r="O36" i="8"/>
  <c r="N36" i="8"/>
  <c r="M36" i="8"/>
  <c r="L36" i="8"/>
  <c r="K36" i="8"/>
  <c r="J36" i="8"/>
  <c r="I36" i="8"/>
  <c r="S35" i="8"/>
  <c r="T35" i="8" s="1"/>
  <c r="S34" i="8"/>
  <c r="U34" i="8" s="1"/>
  <c r="S33" i="8"/>
  <c r="U33" i="8" s="1"/>
  <c r="S32" i="8"/>
  <c r="U32" i="8" s="1"/>
  <c r="S31" i="8"/>
  <c r="S30" i="8"/>
  <c r="T30" i="8" s="1"/>
  <c r="S29" i="8"/>
  <c r="U29" i="8" s="1"/>
  <c r="S28" i="8"/>
  <c r="U28" i="8" s="1"/>
  <c r="S27" i="8"/>
  <c r="T27" i="8" s="1"/>
  <c r="S26" i="8"/>
  <c r="U26" i="8" s="1"/>
  <c r="S25" i="8"/>
  <c r="T25" i="8" s="1"/>
  <c r="S24" i="8"/>
  <c r="U24" i="8" s="1"/>
  <c r="S23" i="8"/>
  <c r="S22" i="8"/>
  <c r="U22" i="8" s="1"/>
  <c r="S21" i="8"/>
  <c r="U21" i="8" s="1"/>
  <c r="S20" i="8"/>
  <c r="U20" i="8" s="1"/>
  <c r="S19" i="8"/>
  <c r="U19" i="8" s="1"/>
  <c r="S18" i="8"/>
  <c r="U18" i="8" s="1"/>
  <c r="S17" i="8"/>
  <c r="U17" i="8" s="1"/>
  <c r="S16" i="8"/>
  <c r="T16" i="8" s="1"/>
  <c r="S15" i="8"/>
  <c r="U14" i="8"/>
  <c r="U13" i="8"/>
  <c r="S11" i="8"/>
  <c r="U11" i="8" s="1"/>
  <c r="S10" i="8"/>
  <c r="U10" i="8" s="1"/>
  <c r="S9" i="8"/>
  <c r="U9" i="8" s="1"/>
  <c r="R8" i="8"/>
  <c r="Q8" i="8"/>
  <c r="P8" i="8"/>
  <c r="O8" i="8"/>
  <c r="N8" i="8"/>
  <c r="M8" i="8"/>
  <c r="L8" i="8"/>
  <c r="K8" i="8"/>
  <c r="J8" i="8"/>
  <c r="I8" i="8"/>
  <c r="H8" i="8"/>
  <c r="F8" i="8"/>
  <c r="U76" i="8" l="1"/>
  <c r="U69" i="8"/>
  <c r="S68" i="8"/>
  <c r="T62" i="8"/>
  <c r="T61" i="8" s="1"/>
  <c r="S61" i="8"/>
  <c r="U54" i="8"/>
  <c r="S53" i="8"/>
  <c r="S8" i="8"/>
  <c r="O261" i="8"/>
  <c r="P261" i="8"/>
  <c r="Q261" i="8"/>
  <c r="R261" i="8"/>
  <c r="M261" i="8"/>
  <c r="N261" i="8"/>
  <c r="L7" i="8"/>
  <c r="P7" i="8"/>
  <c r="O7" i="8"/>
  <c r="I7" i="8"/>
  <c r="Q7" i="8"/>
  <c r="M7" i="8"/>
  <c r="N7" i="8"/>
  <c r="J7" i="8"/>
  <c r="R7" i="8"/>
  <c r="H7" i="8"/>
  <c r="K7" i="8"/>
  <c r="T51" i="8"/>
  <c r="S49" i="8"/>
  <c r="T155" i="8"/>
  <c r="U137" i="8"/>
  <c r="T109" i="8"/>
  <c r="T129" i="8"/>
  <c r="U123" i="8"/>
  <c r="T117" i="8"/>
  <c r="U85" i="8"/>
  <c r="U212" i="8"/>
  <c r="U199" i="8"/>
  <c r="T186" i="8"/>
  <c r="U241" i="8"/>
  <c r="U147" i="8"/>
  <c r="T151" i="8"/>
  <c r="U77" i="8"/>
  <c r="T181" i="8"/>
  <c r="U113" i="8"/>
  <c r="T231" i="8"/>
  <c r="T45" i="8"/>
  <c r="S82" i="8"/>
  <c r="U82" i="8" s="1"/>
  <c r="T116" i="8"/>
  <c r="T134" i="8"/>
  <c r="T169" i="8"/>
  <c r="U234" i="8"/>
  <c r="U254" i="8"/>
  <c r="U165" i="8"/>
  <c r="U217" i="8"/>
  <c r="T235" i="8"/>
  <c r="T249" i="8"/>
  <c r="U142" i="8"/>
  <c r="S92" i="8"/>
  <c r="T101" i="8"/>
  <c r="U35" i="8"/>
  <c r="U30" i="8"/>
  <c r="T24" i="8"/>
  <c r="T114" i="8"/>
  <c r="U47" i="8"/>
  <c r="U131" i="8"/>
  <c r="U177" i="8"/>
  <c r="T32" i="8"/>
  <c r="U42" i="8"/>
  <c r="U68" i="8"/>
  <c r="U83" i="8"/>
  <c r="T94" i="8"/>
  <c r="T103" i="8"/>
  <c r="U122" i="8"/>
  <c r="T140" i="8"/>
  <c r="U171" i="8"/>
  <c r="U27" i="8"/>
  <c r="T87" i="8"/>
  <c r="U111" i="8"/>
  <c r="U119" i="8"/>
  <c r="T132" i="8"/>
  <c r="T145" i="8"/>
  <c r="T163" i="8"/>
  <c r="T168" i="8"/>
  <c r="U183" i="8"/>
  <c r="T197" i="8"/>
  <c r="T202" i="8"/>
  <c r="T205" i="8"/>
  <c r="T210" i="8"/>
  <c r="T215" i="8"/>
  <c r="T220" i="8"/>
  <c r="U238" i="8"/>
  <c r="T243" i="8"/>
  <c r="T257" i="8"/>
  <c r="T19" i="8"/>
  <c r="T98" i="8"/>
  <c r="T126" i="8"/>
  <c r="T174" i="8"/>
  <c r="T228" i="8"/>
  <c r="U106" i="8"/>
  <c r="T187" i="8"/>
  <c r="T100" i="8"/>
  <c r="T108" i="8"/>
  <c r="T160" i="8"/>
  <c r="T179" i="8"/>
  <c r="U225" i="8"/>
  <c r="T252" i="8"/>
  <c r="U93" i="8"/>
  <c r="U157" i="8"/>
  <c r="T162" i="8"/>
  <c r="U191" i="8"/>
  <c r="U209" i="8"/>
  <c r="T251" i="8"/>
  <c r="T10" i="8"/>
  <c r="U38" i="8"/>
  <c r="T173" i="8"/>
  <c r="T189" i="8"/>
  <c r="T194" i="8"/>
  <c r="T206" i="8"/>
  <c r="T11" i="8"/>
  <c r="U139" i="8"/>
  <c r="T195" i="8"/>
  <c r="T223" i="8"/>
  <c r="T246" i="8"/>
  <c r="S204" i="8"/>
  <c r="U204" i="8" s="1"/>
  <c r="U97" i="8"/>
  <c r="U105" i="8"/>
  <c r="U16" i="8"/>
  <c r="U51" i="8"/>
  <c r="T20" i="8"/>
  <c r="T29" i="8"/>
  <c r="T40" i="8"/>
  <c r="T48" i="8"/>
  <c r="T33" i="8"/>
  <c r="U62" i="8"/>
  <c r="T22" i="8"/>
  <c r="T52" i="8"/>
  <c r="T14" i="8"/>
  <c r="T46" i="8"/>
  <c r="U72" i="8"/>
  <c r="U31" i="8"/>
  <c r="T31" i="8"/>
  <c r="T156" i="8"/>
  <c r="U156" i="8"/>
  <c r="T17" i="8"/>
  <c r="T28" i="8"/>
  <c r="U41" i="8"/>
  <c r="T41" i="8"/>
  <c r="T37" i="8"/>
  <c r="T50" i="8"/>
  <c r="U50" i="8"/>
  <c r="T164" i="8"/>
  <c r="U164" i="8"/>
  <c r="U182" i="8"/>
  <c r="T182" i="8"/>
  <c r="U190" i="8"/>
  <c r="T190" i="8"/>
  <c r="T198" i="8"/>
  <c r="U198" i="8"/>
  <c r="T226" i="8"/>
  <c r="U25" i="8"/>
  <c r="F7" i="8"/>
  <c r="S86" i="8"/>
  <c r="U86" i="8" s="1"/>
  <c r="T121" i="8"/>
  <c r="U121" i="8"/>
  <c r="T130" i="8"/>
  <c r="U130" i="8"/>
  <c r="T138" i="8"/>
  <c r="U138" i="8"/>
  <c r="T146" i="8"/>
  <c r="U146" i="8"/>
  <c r="T153" i="8"/>
  <c r="T161" i="8"/>
  <c r="T178" i="8"/>
  <c r="T213" i="8"/>
  <c r="T247" i="8"/>
  <c r="U247" i="8"/>
  <c r="T15" i="8"/>
  <c r="U15" i="8"/>
  <c r="S36" i="8"/>
  <c r="U36" i="8" s="1"/>
  <c r="T95" i="8"/>
  <c r="U95" i="8"/>
  <c r="U104" i="8"/>
  <c r="T104" i="8"/>
  <c r="U112" i="8"/>
  <c r="T112" i="8"/>
  <c r="T149" i="8"/>
  <c r="T158" i="8"/>
  <c r="S176" i="8"/>
  <c r="U176" i="8" s="1"/>
  <c r="U203" i="8"/>
  <c r="T203" i="8"/>
  <c r="T218" i="8"/>
  <c r="U239" i="8"/>
  <c r="T239" i="8"/>
  <c r="U221" i="8"/>
  <c r="T221" i="8"/>
  <c r="T255" i="8"/>
  <c r="U255" i="8"/>
  <c r="U71" i="8"/>
  <c r="U172" i="8"/>
  <c r="T172" i="8"/>
  <c r="U23" i="8"/>
  <c r="T23" i="8"/>
  <c r="U59" i="8"/>
  <c r="S120" i="8"/>
  <c r="S232" i="8"/>
  <c r="T43" i="8"/>
  <c r="T127" i="8"/>
  <c r="T135" i="8"/>
  <c r="T143" i="8"/>
  <c r="T166" i="8"/>
  <c r="T184" i="8"/>
  <c r="T192" i="8"/>
  <c r="T200" i="8"/>
  <c r="T244" i="8"/>
  <c r="T84" i="8"/>
  <c r="U84" i="8"/>
  <c r="S148" i="8"/>
  <c r="U148" i="8" s="1"/>
  <c r="U229" i="8"/>
  <c r="T229" i="8"/>
  <c r="T242" i="8"/>
  <c r="T9" i="8"/>
  <c r="T18" i="8"/>
  <c r="T26" i="8"/>
  <c r="T34" i="8"/>
  <c r="T44" i="8"/>
  <c r="T54" i="8"/>
  <c r="T53" i="8" s="1"/>
  <c r="T76" i="8"/>
  <c r="T75" i="8" s="1"/>
  <c r="T99" i="8"/>
  <c r="T107" i="8"/>
  <c r="T115" i="8"/>
  <c r="T125" i="8"/>
  <c r="T133" i="8"/>
  <c r="T141" i="8"/>
  <c r="T150" i="8"/>
  <c r="T159" i="8"/>
  <c r="T167" i="8"/>
  <c r="T175" i="8"/>
  <c r="T185" i="8"/>
  <c r="T193" i="8"/>
  <c r="T201" i="8"/>
  <c r="U207" i="8"/>
  <c r="T211" i="8"/>
  <c r="U216" i="8"/>
  <c r="T219" i="8"/>
  <c r="U224" i="8"/>
  <c r="T227" i="8"/>
  <c r="U233" i="8"/>
  <c r="T237" i="8"/>
  <c r="T245" i="8"/>
  <c r="U250" i="8"/>
  <c r="T253" i="8"/>
  <c r="U258" i="8"/>
  <c r="T13" i="8"/>
  <c r="T21" i="8"/>
  <c r="T69" i="8"/>
  <c r="T68" i="8" s="1"/>
  <c r="T102" i="8"/>
  <c r="T110" i="8"/>
  <c r="T118" i="8"/>
  <c r="T128" i="8"/>
  <c r="T136" i="8"/>
  <c r="T144" i="8"/>
  <c r="T154" i="8"/>
  <c r="T170" i="8"/>
  <c r="T188" i="8"/>
  <c r="T196" i="8"/>
  <c r="T214" i="8"/>
  <c r="T222" i="8"/>
  <c r="T230" i="8"/>
  <c r="T240" i="8"/>
  <c r="T248" i="8"/>
  <c r="T256" i="8"/>
  <c r="T259" i="8"/>
  <c r="U92" i="8" l="1"/>
  <c r="S7" i="8"/>
  <c r="U8" i="8"/>
  <c r="T82" i="8"/>
  <c r="T92" i="8"/>
  <c r="T204" i="8"/>
  <c r="T8" i="8"/>
  <c r="U75" i="8"/>
  <c r="U53" i="8"/>
  <c r="T36" i="8"/>
  <c r="T86" i="8"/>
  <c r="U49" i="8"/>
  <c r="T49" i="8"/>
  <c r="T232" i="8"/>
  <c r="U232" i="8"/>
  <c r="T120" i="8"/>
  <c r="U120" i="8"/>
  <c r="T148" i="8"/>
  <c r="T176" i="8"/>
  <c r="U61" i="8"/>
  <c r="U7" i="8" l="1"/>
  <c r="T7" i="8"/>
  <c r="N37" i="2" l="1"/>
  <c r="E37" i="2" l="1"/>
  <c r="F37" i="2"/>
  <c r="G37" i="2"/>
  <c r="H37" i="2"/>
  <c r="I37" i="2"/>
  <c r="J37" i="2"/>
  <c r="K37" i="2"/>
  <c r="L37" i="2"/>
  <c r="M37" i="2"/>
  <c r="O37" i="2"/>
  <c r="P37" i="2"/>
  <c r="D37" i="2"/>
  <c r="N6" i="2" l="1"/>
  <c r="Q8" i="2" l="1"/>
  <c r="D6" i="2" l="1"/>
  <c r="F6" i="2"/>
  <c r="G6" i="2"/>
  <c r="H6" i="2"/>
  <c r="I6" i="2"/>
  <c r="J6" i="2"/>
  <c r="K6" i="2"/>
  <c r="L6" i="2"/>
  <c r="M6" i="2"/>
  <c r="O6" i="2"/>
  <c r="P6" i="2"/>
  <c r="E6" i="2"/>
  <c r="Q70" i="2" l="1"/>
  <c r="E69" i="2"/>
  <c r="F69" i="2"/>
  <c r="G69" i="2"/>
  <c r="H69" i="2"/>
  <c r="I69" i="2"/>
  <c r="J69" i="2"/>
  <c r="K69" i="2"/>
  <c r="L69" i="2"/>
  <c r="M69" i="2"/>
  <c r="N69" i="2"/>
  <c r="O69" i="2"/>
  <c r="P69" i="2"/>
  <c r="D69" i="2"/>
  <c r="Q33" i="2"/>
  <c r="R33" i="2" s="1"/>
  <c r="Q32" i="2"/>
  <c r="R32" i="2" s="1"/>
  <c r="Q31" i="2"/>
  <c r="R31" i="2" s="1"/>
  <c r="Q30" i="2"/>
  <c r="R30" i="2" s="1"/>
  <c r="Q29" i="2"/>
  <c r="R29" i="2" s="1"/>
  <c r="Q28" i="2"/>
  <c r="R28" i="2" s="1"/>
  <c r="Q27" i="2"/>
  <c r="R27" i="2" s="1"/>
  <c r="Q26" i="2"/>
  <c r="R26" i="2" s="1"/>
  <c r="Q25" i="2"/>
  <c r="R25" i="2" s="1"/>
  <c r="Q24" i="2"/>
  <c r="R24" i="2" s="1"/>
  <c r="Q23" i="2"/>
  <c r="R23" i="2" s="1"/>
  <c r="Q22" i="2"/>
  <c r="R22" i="2" s="1"/>
  <c r="Q21" i="2"/>
  <c r="R21" i="2" s="1"/>
  <c r="Q20" i="2"/>
  <c r="R20" i="2" s="1"/>
  <c r="Q19" i="2"/>
  <c r="R19" i="2" s="1"/>
  <c r="Q18" i="2"/>
  <c r="R18" i="2" s="1"/>
  <c r="Q17" i="2"/>
  <c r="R17" i="2" s="1"/>
  <c r="Q16" i="2"/>
  <c r="R16" i="2" s="1"/>
  <c r="Q15" i="2"/>
  <c r="R15" i="2" s="1"/>
  <c r="Q14" i="2"/>
  <c r="R14" i="2" s="1"/>
  <c r="Q13" i="2"/>
  <c r="R13" i="2" s="1"/>
  <c r="Q12" i="2"/>
  <c r="R12" i="2" s="1"/>
  <c r="Q11" i="2"/>
  <c r="R11" i="2" s="1"/>
  <c r="Q9" i="2"/>
  <c r="R9" i="2" s="1"/>
  <c r="R8" i="2"/>
  <c r="Q7" i="2"/>
  <c r="R7" i="2" l="1"/>
  <c r="Q6" i="2"/>
  <c r="R6" i="2" s="1"/>
  <c r="Q38" i="2"/>
  <c r="Q37" i="2" s="1"/>
  <c r="R39" i="2"/>
  <c r="R40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Q72" i="2"/>
  <c r="R72" i="2" s="1"/>
  <c r="Q71" i="2"/>
  <c r="R71" i="2" s="1"/>
  <c r="R70" i="2"/>
  <c r="R38" i="2" l="1"/>
  <c r="Q69" i="2"/>
  <c r="R69" i="2" s="1"/>
  <c r="R37" i="2" l="1"/>
</calcChain>
</file>

<file path=xl/sharedStrings.xml><?xml version="1.0" encoding="utf-8"?>
<sst xmlns="http://schemas.openxmlformats.org/spreadsheetml/2006/main" count="1405" uniqueCount="115">
  <si>
    <t>Allikas</t>
  </si>
  <si>
    <t>Kaitsetahte kujundamine</t>
  </si>
  <si>
    <t>1554</t>
  </si>
  <si>
    <t>1555</t>
  </si>
  <si>
    <t>5002</t>
  </si>
  <si>
    <t>5003</t>
  </si>
  <si>
    <t>5005</t>
  </si>
  <si>
    <t>5008</t>
  </si>
  <si>
    <t>5050</t>
  </si>
  <si>
    <t>5060</t>
  </si>
  <si>
    <t>5500</t>
  </si>
  <si>
    <t>5503</t>
  </si>
  <si>
    <t>5504</t>
  </si>
  <si>
    <t>5511</t>
  </si>
  <si>
    <t>5513</t>
  </si>
  <si>
    <t>5514</t>
  </si>
  <si>
    <t>5515</t>
  </si>
  <si>
    <t>5521</t>
  </si>
  <si>
    <t>5522</t>
  </si>
  <si>
    <t>5524</t>
  </si>
  <si>
    <t>5525</t>
  </si>
  <si>
    <t>5531</t>
  </si>
  <si>
    <t>5532</t>
  </si>
  <si>
    <t>5539</t>
  </si>
  <si>
    <t>5540</t>
  </si>
  <si>
    <t>6010</t>
  </si>
  <si>
    <t>Objekti valveteenus</t>
  </si>
  <si>
    <t>Noorte isamaaline kasvatus </t>
  </si>
  <si>
    <t>Riigikaitselaagrite läbiviimise toetamine</t>
  </si>
  <si>
    <t>Strateegiline kommunikatsioon</t>
  </si>
  <si>
    <t>Laiapindse riigikaitse ettevalmistamine ja toetamine </t>
  </si>
  <si>
    <t>Üksuste alalhoidmine</t>
  </si>
  <si>
    <t>Üksuste väljaõpe</t>
  </si>
  <si>
    <t>IN040008</t>
  </si>
  <si>
    <t>SE040008</t>
  </si>
  <si>
    <t>Teenus</t>
  </si>
  <si>
    <t>Jaanuar</t>
  </si>
  <si>
    <t>Veebruar</t>
  </si>
  <si>
    <t>Eelarve</t>
  </si>
  <si>
    <t>Konto</t>
  </si>
  <si>
    <t>KOKKU</t>
  </si>
  <si>
    <t>Jääk</t>
  </si>
  <si>
    <t>Kasutamise %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</si>
  <si>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</si>
  <si>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</si>
  <si>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</si>
  <si>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</si>
  <si>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</si>
  <si>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</si>
  <si>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</si>
  <si>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</si>
  <si>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</si>
  <si>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</si>
  <si>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Konto sisu</t>
  </si>
  <si>
    <t>Kokku teenus</t>
  </si>
  <si>
    <t>Masinate ja seadmete, sh transpordivahendite soetamine ja renoveerimine</t>
  </si>
  <si>
    <t>Info- ja kommunikatsioonitehnoloogia seadmete soetamine ja renoveerimine</t>
  </si>
  <si>
    <t>Ehitusalsed investeeringud</t>
  </si>
  <si>
    <t>Töölepinguliste töötasu</t>
  </si>
  <si>
    <t>Tegevväelaste töötasu</t>
  </si>
  <si>
    <t>Töövõtulepinguliste töötasu</t>
  </si>
  <si>
    <t>Muud tasud (toetused)</t>
  </si>
  <si>
    <t>Erisoodustused</t>
  </si>
  <si>
    <t>Tööjõumaksud</t>
  </si>
  <si>
    <t>Administreerimiskulud</t>
  </si>
  <si>
    <t>Lähetuskulud</t>
  </si>
  <si>
    <t>Koolituskulud</t>
  </si>
  <si>
    <t>Kinnistute, hoonete ja ruumide majandamiskulud</t>
  </si>
  <si>
    <t>Sõidukite ülalpidamise kulud, v.a kaitseotstarbelised kulud</t>
  </si>
  <si>
    <t>Info- ja kommunikatsioonitehnoloogia kulud</t>
  </si>
  <si>
    <t>Inventari kulud, v.a infotehnoloogia ja kaitseotstarbelised kulud</t>
  </si>
  <si>
    <t>Toiduained ja toitlustusteenused</t>
  </si>
  <si>
    <t>Meditsiinikulud ja hügieenitarbed</t>
  </si>
  <si>
    <t>Õppevahendite ja koolituse kulud</t>
  </si>
  <si>
    <t>Kommunikatsiooni-, kultuuri- ja vaba aja sisustamise kulud</t>
  </si>
  <si>
    <t>Kaitseotstarbeline varustus ja materjalid</t>
  </si>
  <si>
    <t>Eri- ja vormiriietus, v.a kaitseotstarbelised kulud</t>
  </si>
  <si>
    <t>Muu erivarustus ja erimaterjalid</t>
  </si>
  <si>
    <t>Muud mitmesugused majandamiskulud</t>
  </si>
  <si>
    <t>Muud kulud</t>
  </si>
  <si>
    <t>Lisa 1</t>
  </si>
  <si>
    <t>Objekt</t>
  </si>
  <si>
    <t>Kokku</t>
  </si>
  <si>
    <t>Rajatiste ja hoonete soetamine ja renoveerimine</t>
  </si>
  <si>
    <t xml:space="preserve">Tarkvara soetusmaksumuses </t>
  </si>
  <si>
    <t>Töötajate töötasu</t>
  </si>
  <si>
    <t>Kaitseväelaste töötasu</t>
  </si>
  <si>
    <t>Töövõtulepingu alusel füüsilistele isikutele makstav tasu</t>
  </si>
  <si>
    <t>Muud tasud</t>
  </si>
  <si>
    <t>Personalikuludega kaasnevad maksud</t>
  </si>
  <si>
    <t>Koolituskulud (sh koolituslähetus)</t>
  </si>
  <si>
    <t>Sõidukite ülalpidamise kulud</t>
  </si>
  <si>
    <t xml:space="preserve">Eri- ja vormiriietus </t>
  </si>
  <si>
    <t>Maksu-, riigilõivu- ja trahvikulud</t>
  </si>
  <si>
    <t>Lisa 2</t>
  </si>
  <si>
    <t>2024 eelarvelised vahendid kokku (2024 jäägid + 2023 vahendid)</t>
  </si>
  <si>
    <t>4138</t>
  </si>
  <si>
    <t>2024 eelarvelised vahendid</t>
  </si>
  <si>
    <t xml:space="preserve">2023 eelarvelised jäägid </t>
  </si>
  <si>
    <t>Teenuse liik</t>
  </si>
  <si>
    <t>Põhiteenus</t>
  </si>
  <si>
    <t>Kutsehaiguste ja tööõnnetuste kahjuhüvitised</t>
  </si>
  <si>
    <t>Tugiteenus</t>
  </si>
  <si>
    <t>Dokumendihaldus</t>
  </si>
  <si>
    <t>Finantsteenindus</t>
  </si>
  <si>
    <t>Haldustegevus</t>
  </si>
  <si>
    <t>Kaitseliit</t>
  </si>
  <si>
    <t>Objekti julgeolek</t>
  </si>
  <si>
    <t>RHT kaitse</t>
  </si>
  <si>
    <t>Õigusteenus</t>
  </si>
  <si>
    <t>Riigisaladuse ja salastatud välisteabe kaitse</t>
  </si>
  <si>
    <t>Haldustegevuste koordineerimine</t>
  </si>
  <si>
    <t>Kaitseliidu tegevustoetuse ja sihtfinatseerimise eelarve kasutamine (juuni)</t>
  </si>
  <si>
    <t>Seisuga raamatupidamistarkvarast 18.07.2024</t>
  </si>
  <si>
    <t>Kaitseliidu tegevustoetuse ja sihtfinatseerimise eelarve kasutamine teenuste lõikes (juuni)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</si>
</sst>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####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sz val="10"/>
      <name val="Times New Roman"/>
      <family val="1"/>
      <charset val="186"/>
    </font>
    <font>
      <i/>
      <sz val="10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color rgb="FF0070C0"/>
      <name val="Arial"/>
      <family val="2"/>
      <charset val="186"/>
    </font>
    <font>
      <b/>
      <sz val="10"/>
      <color rgb="FF0070C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2"/>
    </font>
    <font>
      <b/>
      <sz val="11"/>
      <name val="Calibri"/>
      <family val="2"/>
      <charset val="186"/>
      <scheme val="minor"/>
    </font>
    <font>
      <sz val="10"/>
      <color rgb="FF000000"/>
      <name val="Times New Roman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9" fontId="9" fillId="4" borderId="1" xfId="0" applyNumberFormat="1" applyFont="1" applyFill="1" applyBorder="1"/>
    <xf numFmtId="49" fontId="9" fillId="4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right" wrapText="1"/>
    </xf>
    <xf numFmtId="49" fontId="10" fillId="4" borderId="1" xfId="0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wrapText="1"/>
    </xf>
    <xf numFmtId="3" fontId="10" fillId="6" borderId="1" xfId="0" applyNumberFormat="1" applyFont="1" applyFill="1" applyBorder="1" applyAlignment="1">
      <alignment horizontal="right"/>
    </xf>
    <xf numFmtId="49" fontId="10" fillId="4" borderId="0" xfId="0" applyNumberFormat="1" applyFont="1" applyFill="1" applyBorder="1"/>
    <xf numFmtId="49" fontId="10" fillId="4" borderId="0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wrapText="1"/>
    </xf>
    <xf numFmtId="0" fontId="0" fillId="0" borderId="0" xfId="0" applyBorder="1"/>
    <xf numFmtId="49" fontId="10" fillId="6" borderId="0" xfId="0" applyNumberFormat="1" applyFont="1" applyFill="1" applyBorder="1"/>
    <xf numFmtId="3" fontId="10" fillId="6" borderId="0" xfId="0" applyNumberFormat="1" applyFont="1" applyFill="1" applyBorder="1"/>
    <xf numFmtId="165" fontId="0" fillId="0" borderId="0" xfId="1" applyNumberFormat="1" applyFont="1" applyAlignment="1">
      <alignment wrapText="1"/>
    </xf>
    <xf numFmtId="0" fontId="11" fillId="5" borderId="1" xfId="0" applyFont="1" applyFill="1" applyBorder="1" applyAlignment="1">
      <alignment horizontal="center"/>
    </xf>
    <xf numFmtId="165" fontId="4" fillId="0" borderId="2" xfId="1" applyNumberFormat="1" applyFont="1" applyBorder="1" applyAlignment="1">
      <alignment wrapText="1"/>
    </xf>
    <xf numFmtId="3" fontId="10" fillId="6" borderId="1" xfId="0" applyNumberFormat="1" applyFont="1" applyFill="1" applyBorder="1" applyAlignment="1"/>
    <xf numFmtId="3" fontId="10" fillId="6" borderId="1" xfId="0" applyNumberFormat="1" applyFont="1" applyFill="1" applyBorder="1"/>
    <xf numFmtId="3" fontId="4" fillId="0" borderId="1" xfId="0" applyNumberFormat="1" applyFont="1" applyBorder="1"/>
    <xf numFmtId="3" fontId="11" fillId="0" borderId="1" xfId="0" applyNumberFormat="1" applyFont="1" applyBorder="1"/>
    <xf numFmtId="0" fontId="11" fillId="0" borderId="0" xfId="0" applyFont="1" applyAlignment="1">
      <alignment horizontal="center"/>
    </xf>
    <xf numFmtId="3" fontId="9" fillId="6" borderId="1" xfId="0" applyNumberFormat="1" applyFont="1" applyFill="1" applyBorder="1" applyAlignment="1">
      <alignment horizontal="right"/>
    </xf>
    <xf numFmtId="165" fontId="3" fillId="6" borderId="1" xfId="1" applyNumberFormat="1" applyFont="1" applyFill="1" applyBorder="1" applyAlignment="1">
      <alignment wrapText="1"/>
    </xf>
    <xf numFmtId="3" fontId="3" fillId="6" borderId="1" xfId="0" applyNumberFormat="1" applyFont="1" applyFill="1" applyBorder="1"/>
    <xf numFmtId="3" fontId="0" fillId="6" borderId="0" xfId="0" applyNumberFormat="1" applyFill="1" applyBorder="1"/>
    <xf numFmtId="165" fontId="0" fillId="6" borderId="0" xfId="1" applyNumberFormat="1" applyFont="1" applyFill="1" applyBorder="1" applyAlignment="1">
      <alignment wrapText="1"/>
    </xf>
    <xf numFmtId="0" fontId="10" fillId="4" borderId="1" xfId="0" applyNumberFormat="1" applyFont="1" applyFill="1" applyBorder="1"/>
    <xf numFmtId="3" fontId="11" fillId="7" borderId="1" xfId="0" applyNumberFormat="1" applyFont="1" applyFill="1" applyBorder="1"/>
    <xf numFmtId="0" fontId="10" fillId="4" borderId="0" xfId="0" applyNumberFormat="1" applyFont="1" applyFill="1" applyBorder="1"/>
    <xf numFmtId="3" fontId="10" fillId="6" borderId="0" xfId="0" applyNumberFormat="1" applyFont="1" applyFill="1" applyBorder="1" applyAlignment="1">
      <alignment horizontal="right"/>
    </xf>
    <xf numFmtId="0" fontId="10" fillId="6" borderId="1" xfId="0" applyNumberFormat="1" applyFont="1" applyFill="1" applyBorder="1"/>
    <xf numFmtId="3" fontId="11" fillId="6" borderId="1" xfId="0" applyNumberFormat="1" applyFont="1" applyFill="1" applyBorder="1" applyAlignment="1">
      <alignment horizontal="right"/>
    </xf>
    <xf numFmtId="3" fontId="9" fillId="6" borderId="1" xfId="0" applyNumberFormat="1" applyFont="1" applyFill="1" applyBorder="1"/>
    <xf numFmtId="0" fontId="2" fillId="0" borderId="0" xfId="0" applyFont="1" applyAlignment="1">
      <alignment horizontal="right" wrapText="1"/>
    </xf>
    <xf numFmtId="49" fontId="9" fillId="8" borderId="1" xfId="0" applyNumberFormat="1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0" fontId="12" fillId="8" borderId="1" xfId="0" applyFont="1" applyFill="1" applyBorder="1" applyAlignment="1">
      <alignment horizontal="center" vertical="center" wrapText="1"/>
    </xf>
    <xf numFmtId="3" fontId="4" fillId="8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right"/>
    </xf>
    <xf numFmtId="0" fontId="10" fillId="6" borderId="1" xfId="0" applyNumberFormat="1" applyFont="1" applyFill="1" applyBorder="1" applyAlignment="1">
      <alignment horizontal="right"/>
    </xf>
    <xf numFmtId="49" fontId="10" fillId="6" borderId="1" xfId="0" applyNumberFormat="1" applyFont="1" applyFill="1" applyBorder="1" applyAlignment="1">
      <alignment horizontal="center"/>
    </xf>
    <xf numFmtId="49" fontId="10" fillId="6" borderId="1" xfId="0" applyNumberFormat="1" applyFont="1" applyFill="1" applyBorder="1" applyAlignment="1">
      <alignment wrapText="1"/>
    </xf>
    <xf numFmtId="3" fontId="12" fillId="8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/>
    </xf>
    <xf numFmtId="49" fontId="10" fillId="6" borderId="1" xfId="0" applyNumberFormat="1" applyFont="1" applyFill="1" applyBorder="1" applyAlignment="1">
      <alignment horizontal="left" wrapText="1"/>
    </xf>
    <xf numFmtId="164" fontId="4" fillId="6" borderId="1" xfId="0" applyNumberFormat="1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right" vertical="center"/>
    </xf>
    <xf numFmtId="3" fontId="11" fillId="6" borderId="1" xfId="0" applyNumberFormat="1" applyFont="1" applyFill="1" applyBorder="1" applyAlignment="1">
      <alignment horizontal="left" vertical="center"/>
    </xf>
    <xf numFmtId="3" fontId="13" fillId="8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3" fontId="12" fillId="3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/>
    <xf numFmtId="3" fontId="13" fillId="0" borderId="1" xfId="0" applyNumberFormat="1" applyFont="1" applyBorder="1"/>
    <xf numFmtId="3" fontId="12" fillId="3" borderId="1" xfId="0" applyNumberFormat="1" applyFont="1" applyFill="1" applyBorder="1" applyAlignment="1">
      <alignment horizontal="right" vertical="center"/>
    </xf>
    <xf numFmtId="3" fontId="15" fillId="3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Border="1"/>
    <xf numFmtId="3" fontId="4" fillId="3" borderId="1" xfId="0" applyNumberFormat="1" applyFont="1" applyFill="1" applyBorder="1" applyAlignment="1">
      <alignment horizontal="right" vertical="center"/>
    </xf>
    <xf numFmtId="3" fontId="14" fillId="0" borderId="0" xfId="0" applyNumberFormat="1" applyFont="1"/>
    <xf numFmtId="0" fontId="16" fillId="0" borderId="0" xfId="0" applyFont="1" applyAlignment="1">
      <alignment horizontal="right" wrapText="1"/>
    </xf>
    <xf numFmtId="0" fontId="14" fillId="0" borderId="0" xfId="0" applyFont="1" applyBorder="1"/>
    <xf numFmtId="0" fontId="14" fillId="0" borderId="0" xfId="0" applyFont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/>
    <xf numFmtId="3" fontId="16" fillId="0" borderId="1" xfId="0" applyNumberFormat="1" applyFont="1" applyBorder="1" applyAlignment="1">
      <alignment horizontal="right"/>
    </xf>
    <xf numFmtId="165" fontId="13" fillId="0" borderId="1" xfId="1" applyNumberFormat="1" applyFont="1" applyBorder="1"/>
    <xf numFmtId="0" fontId="13" fillId="0" borderId="0" xfId="0" applyFont="1"/>
    <xf numFmtId="0" fontId="11" fillId="6" borderId="1" xfId="0" applyFont="1" applyFill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165" fontId="14" fillId="0" borderId="1" xfId="1" applyNumberFormat="1" applyFont="1" applyBorder="1" applyAlignment="1">
      <alignment horizontal="right"/>
    </xf>
    <xf numFmtId="0" fontId="14" fillId="0" borderId="0" xfId="0" applyFont="1" applyAlignment="1">
      <alignment horizontal="right"/>
    </xf>
    <xf numFmtId="164" fontId="11" fillId="2" borderId="1" xfId="0" applyNumberFormat="1" applyFont="1" applyFill="1" applyBorder="1" applyAlignment="1">
      <alignment horizontal="left" vertical="center"/>
    </xf>
    <xf numFmtId="0" fontId="11" fillId="6" borderId="1" xfId="0" applyFont="1" applyFill="1" applyBorder="1"/>
    <xf numFmtId="165" fontId="14" fillId="0" borderId="1" xfId="1" applyNumberFormat="1" applyFont="1" applyBorder="1"/>
    <xf numFmtId="49" fontId="11" fillId="6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165" fontId="13" fillId="0" borderId="1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1" fillId="0" borderId="1" xfId="0" applyFont="1" applyBorder="1"/>
    <xf numFmtId="0" fontId="4" fillId="0" borderId="1" xfId="0" applyFont="1" applyBorder="1" applyAlignment="1">
      <alignment horizontal="right"/>
    </xf>
    <xf numFmtId="3" fontId="17" fillId="3" borderId="3" xfId="0" applyNumberFormat="1" applyFont="1" applyFill="1" applyBorder="1" applyAlignment="1">
      <alignment horizontal="right" vertical="center"/>
    </xf>
    <xf numFmtId="0" fontId="17" fillId="3" borderId="3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"/>
  <sheetViews>
    <sheetView workbookViewId="0">
      <selection activeCell="U5" sqref="U5"/>
    </sheetView>
  </sheetViews>
  <sheetFormatPr defaultRowHeight="14.4" outlineLevelCol="1" x14ac:dyDescent="0.3"/>
  <cols>
    <col min="1" max="1" width="6" customWidth="1"/>
    <col min="2" max="2" width="9.44140625" style="30" customWidth="1"/>
    <col min="3" max="3" width="40.33203125" style="1" customWidth="1"/>
    <col min="4" max="4" width="10" customWidth="1"/>
    <col min="5" max="5" width="8.88671875" bestFit="1" customWidth="1"/>
    <col min="6" max="10" width="8.88671875" customWidth="1"/>
    <col min="11" max="12" width="8.88671875" hidden="1" customWidth="1" outlineLevel="1"/>
    <col min="13" max="13" width="10.5546875" hidden="1" customWidth="1" outlineLevel="1"/>
    <col min="14" max="14" width="8.88671875" hidden="1" customWidth="1" outlineLevel="1"/>
    <col min="15" max="15" width="10.109375" hidden="1" customWidth="1" outlineLevel="1"/>
    <col min="16" max="16" width="11.109375" hidden="1" customWidth="1" outlineLevel="1"/>
    <col min="17" max="17" width="10.109375" bestFit="1" customWidth="1" collapsed="1"/>
    <col min="18" max="18" width="11.88671875" style="1" customWidth="1"/>
    <col min="20" max="20" width="9.33203125" bestFit="1" customWidth="1"/>
    <col min="255" max="255" width="8" customWidth="1"/>
    <col min="256" max="256" width="11.33203125" customWidth="1"/>
    <col min="257" max="257" width="43.44140625" customWidth="1"/>
    <col min="258" max="258" width="10" customWidth="1"/>
    <col min="259" max="259" width="10.33203125" customWidth="1"/>
    <col min="260" max="260" width="9.88671875" customWidth="1"/>
    <col min="261" max="269" width="10.33203125" customWidth="1"/>
    <col min="270" max="270" width="12.6640625" customWidth="1"/>
    <col min="271" max="271" width="11.44140625" customWidth="1"/>
    <col min="272" max="272" width="11.88671875" customWidth="1"/>
    <col min="274" max="274" width="9.33203125" bestFit="1" customWidth="1"/>
    <col min="275" max="275" width="9.88671875" bestFit="1" customWidth="1"/>
    <col min="276" max="276" width="9.33203125" bestFit="1" customWidth="1"/>
    <col min="511" max="511" width="8" customWidth="1"/>
    <col min="512" max="512" width="11.33203125" customWidth="1"/>
    <col min="513" max="513" width="43.44140625" customWidth="1"/>
    <col min="514" max="514" width="10" customWidth="1"/>
    <col min="515" max="515" width="10.33203125" customWidth="1"/>
    <col min="516" max="516" width="9.88671875" customWidth="1"/>
    <col min="517" max="525" width="10.33203125" customWidth="1"/>
    <col min="526" max="526" width="12.6640625" customWidth="1"/>
    <col min="527" max="527" width="11.44140625" customWidth="1"/>
    <col min="528" max="528" width="11.88671875" customWidth="1"/>
    <col min="530" max="530" width="9.33203125" bestFit="1" customWidth="1"/>
    <col min="531" max="531" width="9.88671875" bestFit="1" customWidth="1"/>
    <col min="532" max="532" width="9.33203125" bestFit="1" customWidth="1"/>
    <col min="767" max="767" width="8" customWidth="1"/>
    <col min="768" max="768" width="11.33203125" customWidth="1"/>
    <col min="769" max="769" width="43.44140625" customWidth="1"/>
    <col min="770" max="770" width="10" customWidth="1"/>
    <col min="771" max="771" width="10.33203125" customWidth="1"/>
    <col min="772" max="772" width="9.88671875" customWidth="1"/>
    <col min="773" max="781" width="10.33203125" customWidth="1"/>
    <col min="782" max="782" width="12.6640625" customWidth="1"/>
    <col min="783" max="783" width="11.44140625" customWidth="1"/>
    <col min="784" max="784" width="11.88671875" customWidth="1"/>
    <col min="786" max="786" width="9.33203125" bestFit="1" customWidth="1"/>
    <col min="787" max="787" width="9.88671875" bestFit="1" customWidth="1"/>
    <col min="788" max="788" width="9.33203125" bestFit="1" customWidth="1"/>
    <col min="1023" max="1023" width="8" customWidth="1"/>
    <col min="1024" max="1024" width="11.33203125" customWidth="1"/>
    <col min="1025" max="1025" width="43.44140625" customWidth="1"/>
    <col min="1026" max="1026" width="10" customWidth="1"/>
    <col min="1027" max="1027" width="10.33203125" customWidth="1"/>
    <col min="1028" max="1028" width="9.88671875" customWidth="1"/>
    <col min="1029" max="1037" width="10.33203125" customWidth="1"/>
    <col min="1038" max="1038" width="12.6640625" customWidth="1"/>
    <col min="1039" max="1039" width="11.44140625" customWidth="1"/>
    <col min="1040" max="1040" width="11.88671875" customWidth="1"/>
    <col min="1042" max="1042" width="9.33203125" bestFit="1" customWidth="1"/>
    <col min="1043" max="1043" width="9.88671875" bestFit="1" customWidth="1"/>
    <col min="1044" max="1044" width="9.33203125" bestFit="1" customWidth="1"/>
    <col min="1279" max="1279" width="8" customWidth="1"/>
    <col min="1280" max="1280" width="11.33203125" customWidth="1"/>
    <col min="1281" max="1281" width="43.44140625" customWidth="1"/>
    <col min="1282" max="1282" width="10" customWidth="1"/>
    <col min="1283" max="1283" width="10.33203125" customWidth="1"/>
    <col min="1284" max="1284" width="9.88671875" customWidth="1"/>
    <col min="1285" max="1293" width="10.33203125" customWidth="1"/>
    <col min="1294" max="1294" width="12.6640625" customWidth="1"/>
    <col min="1295" max="1295" width="11.44140625" customWidth="1"/>
    <col min="1296" max="1296" width="11.88671875" customWidth="1"/>
    <col min="1298" max="1298" width="9.33203125" bestFit="1" customWidth="1"/>
    <col min="1299" max="1299" width="9.88671875" bestFit="1" customWidth="1"/>
    <col min="1300" max="1300" width="9.33203125" bestFit="1" customWidth="1"/>
    <col min="1535" max="1535" width="8" customWidth="1"/>
    <col min="1536" max="1536" width="11.33203125" customWidth="1"/>
    <col min="1537" max="1537" width="43.44140625" customWidth="1"/>
    <col min="1538" max="1538" width="10" customWidth="1"/>
    <col min="1539" max="1539" width="10.33203125" customWidth="1"/>
    <col min="1540" max="1540" width="9.88671875" customWidth="1"/>
    <col min="1541" max="1549" width="10.33203125" customWidth="1"/>
    <col min="1550" max="1550" width="12.6640625" customWidth="1"/>
    <col min="1551" max="1551" width="11.44140625" customWidth="1"/>
    <col min="1552" max="1552" width="11.88671875" customWidth="1"/>
    <col min="1554" max="1554" width="9.33203125" bestFit="1" customWidth="1"/>
    <col min="1555" max="1555" width="9.88671875" bestFit="1" customWidth="1"/>
    <col min="1556" max="1556" width="9.33203125" bestFit="1" customWidth="1"/>
    <col min="1791" max="1791" width="8" customWidth="1"/>
    <col min="1792" max="1792" width="11.33203125" customWidth="1"/>
    <col min="1793" max="1793" width="43.44140625" customWidth="1"/>
    <col min="1794" max="1794" width="10" customWidth="1"/>
    <col min="1795" max="1795" width="10.33203125" customWidth="1"/>
    <col min="1796" max="1796" width="9.88671875" customWidth="1"/>
    <col min="1797" max="1805" width="10.33203125" customWidth="1"/>
    <col min="1806" max="1806" width="12.6640625" customWidth="1"/>
    <col min="1807" max="1807" width="11.44140625" customWidth="1"/>
    <col min="1808" max="1808" width="11.88671875" customWidth="1"/>
    <col min="1810" max="1810" width="9.33203125" bestFit="1" customWidth="1"/>
    <col min="1811" max="1811" width="9.88671875" bestFit="1" customWidth="1"/>
    <col min="1812" max="1812" width="9.33203125" bestFit="1" customWidth="1"/>
    <col min="2047" max="2047" width="8" customWidth="1"/>
    <col min="2048" max="2048" width="11.33203125" customWidth="1"/>
    <col min="2049" max="2049" width="43.44140625" customWidth="1"/>
    <col min="2050" max="2050" width="10" customWidth="1"/>
    <col min="2051" max="2051" width="10.33203125" customWidth="1"/>
    <col min="2052" max="2052" width="9.88671875" customWidth="1"/>
    <col min="2053" max="2061" width="10.33203125" customWidth="1"/>
    <col min="2062" max="2062" width="12.6640625" customWidth="1"/>
    <col min="2063" max="2063" width="11.44140625" customWidth="1"/>
    <col min="2064" max="2064" width="11.88671875" customWidth="1"/>
    <col min="2066" max="2066" width="9.33203125" bestFit="1" customWidth="1"/>
    <col min="2067" max="2067" width="9.88671875" bestFit="1" customWidth="1"/>
    <col min="2068" max="2068" width="9.33203125" bestFit="1" customWidth="1"/>
    <col min="2303" max="2303" width="8" customWidth="1"/>
    <col min="2304" max="2304" width="11.33203125" customWidth="1"/>
    <col min="2305" max="2305" width="43.44140625" customWidth="1"/>
    <col min="2306" max="2306" width="10" customWidth="1"/>
    <col min="2307" max="2307" width="10.33203125" customWidth="1"/>
    <col min="2308" max="2308" width="9.88671875" customWidth="1"/>
    <col min="2309" max="2317" width="10.33203125" customWidth="1"/>
    <col min="2318" max="2318" width="12.6640625" customWidth="1"/>
    <col min="2319" max="2319" width="11.44140625" customWidth="1"/>
    <col min="2320" max="2320" width="11.88671875" customWidth="1"/>
    <col min="2322" max="2322" width="9.33203125" bestFit="1" customWidth="1"/>
    <col min="2323" max="2323" width="9.88671875" bestFit="1" customWidth="1"/>
    <col min="2324" max="2324" width="9.33203125" bestFit="1" customWidth="1"/>
    <col min="2559" max="2559" width="8" customWidth="1"/>
    <col min="2560" max="2560" width="11.33203125" customWidth="1"/>
    <col min="2561" max="2561" width="43.44140625" customWidth="1"/>
    <col min="2562" max="2562" width="10" customWidth="1"/>
    <col min="2563" max="2563" width="10.33203125" customWidth="1"/>
    <col min="2564" max="2564" width="9.88671875" customWidth="1"/>
    <col min="2565" max="2573" width="10.33203125" customWidth="1"/>
    <col min="2574" max="2574" width="12.6640625" customWidth="1"/>
    <col min="2575" max="2575" width="11.44140625" customWidth="1"/>
    <col min="2576" max="2576" width="11.88671875" customWidth="1"/>
    <col min="2578" max="2578" width="9.33203125" bestFit="1" customWidth="1"/>
    <col min="2579" max="2579" width="9.88671875" bestFit="1" customWidth="1"/>
    <col min="2580" max="2580" width="9.33203125" bestFit="1" customWidth="1"/>
    <col min="2815" max="2815" width="8" customWidth="1"/>
    <col min="2816" max="2816" width="11.33203125" customWidth="1"/>
    <col min="2817" max="2817" width="43.44140625" customWidth="1"/>
    <col min="2818" max="2818" width="10" customWidth="1"/>
    <col min="2819" max="2819" width="10.33203125" customWidth="1"/>
    <col min="2820" max="2820" width="9.88671875" customWidth="1"/>
    <col min="2821" max="2829" width="10.33203125" customWidth="1"/>
    <col min="2830" max="2830" width="12.6640625" customWidth="1"/>
    <col min="2831" max="2831" width="11.44140625" customWidth="1"/>
    <col min="2832" max="2832" width="11.88671875" customWidth="1"/>
    <col min="2834" max="2834" width="9.33203125" bestFit="1" customWidth="1"/>
    <col min="2835" max="2835" width="9.88671875" bestFit="1" customWidth="1"/>
    <col min="2836" max="2836" width="9.33203125" bestFit="1" customWidth="1"/>
    <col min="3071" max="3071" width="8" customWidth="1"/>
    <col min="3072" max="3072" width="11.33203125" customWidth="1"/>
    <col min="3073" max="3073" width="43.44140625" customWidth="1"/>
    <col min="3074" max="3074" width="10" customWidth="1"/>
    <col min="3075" max="3075" width="10.33203125" customWidth="1"/>
    <col min="3076" max="3076" width="9.88671875" customWidth="1"/>
    <col min="3077" max="3085" width="10.33203125" customWidth="1"/>
    <col min="3086" max="3086" width="12.6640625" customWidth="1"/>
    <col min="3087" max="3087" width="11.44140625" customWidth="1"/>
    <col min="3088" max="3088" width="11.88671875" customWidth="1"/>
    <col min="3090" max="3090" width="9.33203125" bestFit="1" customWidth="1"/>
    <col min="3091" max="3091" width="9.88671875" bestFit="1" customWidth="1"/>
    <col min="3092" max="3092" width="9.33203125" bestFit="1" customWidth="1"/>
    <col min="3327" max="3327" width="8" customWidth="1"/>
    <col min="3328" max="3328" width="11.33203125" customWidth="1"/>
    <col min="3329" max="3329" width="43.44140625" customWidth="1"/>
    <col min="3330" max="3330" width="10" customWidth="1"/>
    <col min="3331" max="3331" width="10.33203125" customWidth="1"/>
    <col min="3332" max="3332" width="9.88671875" customWidth="1"/>
    <col min="3333" max="3341" width="10.33203125" customWidth="1"/>
    <col min="3342" max="3342" width="12.6640625" customWidth="1"/>
    <col min="3343" max="3343" width="11.44140625" customWidth="1"/>
    <col min="3344" max="3344" width="11.88671875" customWidth="1"/>
    <col min="3346" max="3346" width="9.33203125" bestFit="1" customWidth="1"/>
    <col min="3347" max="3347" width="9.88671875" bestFit="1" customWidth="1"/>
    <col min="3348" max="3348" width="9.33203125" bestFit="1" customWidth="1"/>
    <col min="3583" max="3583" width="8" customWidth="1"/>
    <col min="3584" max="3584" width="11.33203125" customWidth="1"/>
    <col min="3585" max="3585" width="43.44140625" customWidth="1"/>
    <col min="3586" max="3586" width="10" customWidth="1"/>
    <col min="3587" max="3587" width="10.33203125" customWidth="1"/>
    <col min="3588" max="3588" width="9.88671875" customWidth="1"/>
    <col min="3589" max="3597" width="10.33203125" customWidth="1"/>
    <col min="3598" max="3598" width="12.6640625" customWidth="1"/>
    <col min="3599" max="3599" width="11.44140625" customWidth="1"/>
    <col min="3600" max="3600" width="11.88671875" customWidth="1"/>
    <col min="3602" max="3602" width="9.33203125" bestFit="1" customWidth="1"/>
    <col min="3603" max="3603" width="9.88671875" bestFit="1" customWidth="1"/>
    <col min="3604" max="3604" width="9.33203125" bestFit="1" customWidth="1"/>
    <col min="3839" max="3839" width="8" customWidth="1"/>
    <col min="3840" max="3840" width="11.33203125" customWidth="1"/>
    <col min="3841" max="3841" width="43.44140625" customWidth="1"/>
    <col min="3842" max="3842" width="10" customWidth="1"/>
    <col min="3843" max="3843" width="10.33203125" customWidth="1"/>
    <col min="3844" max="3844" width="9.88671875" customWidth="1"/>
    <col min="3845" max="3853" width="10.33203125" customWidth="1"/>
    <col min="3854" max="3854" width="12.6640625" customWidth="1"/>
    <col min="3855" max="3855" width="11.44140625" customWidth="1"/>
    <col min="3856" max="3856" width="11.88671875" customWidth="1"/>
    <col min="3858" max="3858" width="9.33203125" bestFit="1" customWidth="1"/>
    <col min="3859" max="3859" width="9.88671875" bestFit="1" customWidth="1"/>
    <col min="3860" max="3860" width="9.33203125" bestFit="1" customWidth="1"/>
    <col min="4095" max="4095" width="8" customWidth="1"/>
    <col min="4096" max="4096" width="11.33203125" customWidth="1"/>
    <col min="4097" max="4097" width="43.44140625" customWidth="1"/>
    <col min="4098" max="4098" width="10" customWidth="1"/>
    <col min="4099" max="4099" width="10.33203125" customWidth="1"/>
    <col min="4100" max="4100" width="9.88671875" customWidth="1"/>
    <col min="4101" max="4109" width="10.33203125" customWidth="1"/>
    <col min="4110" max="4110" width="12.6640625" customWidth="1"/>
    <col min="4111" max="4111" width="11.44140625" customWidth="1"/>
    <col min="4112" max="4112" width="11.88671875" customWidth="1"/>
    <col min="4114" max="4114" width="9.33203125" bestFit="1" customWidth="1"/>
    <col min="4115" max="4115" width="9.88671875" bestFit="1" customWidth="1"/>
    <col min="4116" max="4116" width="9.33203125" bestFit="1" customWidth="1"/>
    <col min="4351" max="4351" width="8" customWidth="1"/>
    <col min="4352" max="4352" width="11.33203125" customWidth="1"/>
    <col min="4353" max="4353" width="43.44140625" customWidth="1"/>
    <col min="4354" max="4354" width="10" customWidth="1"/>
    <col min="4355" max="4355" width="10.33203125" customWidth="1"/>
    <col min="4356" max="4356" width="9.88671875" customWidth="1"/>
    <col min="4357" max="4365" width="10.33203125" customWidth="1"/>
    <col min="4366" max="4366" width="12.6640625" customWidth="1"/>
    <col min="4367" max="4367" width="11.44140625" customWidth="1"/>
    <col min="4368" max="4368" width="11.88671875" customWidth="1"/>
    <col min="4370" max="4370" width="9.33203125" bestFit="1" customWidth="1"/>
    <col min="4371" max="4371" width="9.88671875" bestFit="1" customWidth="1"/>
    <col min="4372" max="4372" width="9.33203125" bestFit="1" customWidth="1"/>
    <col min="4607" max="4607" width="8" customWidth="1"/>
    <col min="4608" max="4608" width="11.33203125" customWidth="1"/>
    <col min="4609" max="4609" width="43.44140625" customWidth="1"/>
    <col min="4610" max="4610" width="10" customWidth="1"/>
    <col min="4611" max="4611" width="10.33203125" customWidth="1"/>
    <col min="4612" max="4612" width="9.88671875" customWidth="1"/>
    <col min="4613" max="4621" width="10.33203125" customWidth="1"/>
    <col min="4622" max="4622" width="12.6640625" customWidth="1"/>
    <col min="4623" max="4623" width="11.44140625" customWidth="1"/>
    <col min="4624" max="4624" width="11.88671875" customWidth="1"/>
    <col min="4626" max="4626" width="9.33203125" bestFit="1" customWidth="1"/>
    <col min="4627" max="4627" width="9.88671875" bestFit="1" customWidth="1"/>
    <col min="4628" max="4628" width="9.33203125" bestFit="1" customWidth="1"/>
    <col min="4863" max="4863" width="8" customWidth="1"/>
    <col min="4864" max="4864" width="11.33203125" customWidth="1"/>
    <col min="4865" max="4865" width="43.44140625" customWidth="1"/>
    <col min="4866" max="4866" width="10" customWidth="1"/>
    <col min="4867" max="4867" width="10.33203125" customWidth="1"/>
    <col min="4868" max="4868" width="9.88671875" customWidth="1"/>
    <col min="4869" max="4877" width="10.33203125" customWidth="1"/>
    <col min="4878" max="4878" width="12.6640625" customWidth="1"/>
    <col min="4879" max="4879" width="11.44140625" customWidth="1"/>
    <col min="4880" max="4880" width="11.88671875" customWidth="1"/>
    <col min="4882" max="4882" width="9.33203125" bestFit="1" customWidth="1"/>
    <col min="4883" max="4883" width="9.88671875" bestFit="1" customWidth="1"/>
    <col min="4884" max="4884" width="9.33203125" bestFit="1" customWidth="1"/>
    <col min="5119" max="5119" width="8" customWidth="1"/>
    <col min="5120" max="5120" width="11.33203125" customWidth="1"/>
    <col min="5121" max="5121" width="43.44140625" customWidth="1"/>
    <col min="5122" max="5122" width="10" customWidth="1"/>
    <col min="5123" max="5123" width="10.33203125" customWidth="1"/>
    <col min="5124" max="5124" width="9.88671875" customWidth="1"/>
    <col min="5125" max="5133" width="10.33203125" customWidth="1"/>
    <col min="5134" max="5134" width="12.6640625" customWidth="1"/>
    <col min="5135" max="5135" width="11.44140625" customWidth="1"/>
    <col min="5136" max="5136" width="11.88671875" customWidth="1"/>
    <col min="5138" max="5138" width="9.33203125" bestFit="1" customWidth="1"/>
    <col min="5139" max="5139" width="9.88671875" bestFit="1" customWidth="1"/>
    <col min="5140" max="5140" width="9.33203125" bestFit="1" customWidth="1"/>
    <col min="5375" max="5375" width="8" customWidth="1"/>
    <col min="5376" max="5376" width="11.33203125" customWidth="1"/>
    <col min="5377" max="5377" width="43.44140625" customWidth="1"/>
    <col min="5378" max="5378" width="10" customWidth="1"/>
    <col min="5379" max="5379" width="10.33203125" customWidth="1"/>
    <col min="5380" max="5380" width="9.88671875" customWidth="1"/>
    <col min="5381" max="5389" width="10.33203125" customWidth="1"/>
    <col min="5390" max="5390" width="12.6640625" customWidth="1"/>
    <col min="5391" max="5391" width="11.44140625" customWidth="1"/>
    <col min="5392" max="5392" width="11.88671875" customWidth="1"/>
    <col min="5394" max="5394" width="9.33203125" bestFit="1" customWidth="1"/>
    <col min="5395" max="5395" width="9.88671875" bestFit="1" customWidth="1"/>
    <col min="5396" max="5396" width="9.33203125" bestFit="1" customWidth="1"/>
    <col min="5631" max="5631" width="8" customWidth="1"/>
    <col min="5632" max="5632" width="11.33203125" customWidth="1"/>
    <col min="5633" max="5633" width="43.44140625" customWidth="1"/>
    <col min="5634" max="5634" width="10" customWidth="1"/>
    <col min="5635" max="5635" width="10.33203125" customWidth="1"/>
    <col min="5636" max="5636" width="9.88671875" customWidth="1"/>
    <col min="5637" max="5645" width="10.33203125" customWidth="1"/>
    <col min="5646" max="5646" width="12.6640625" customWidth="1"/>
    <col min="5647" max="5647" width="11.44140625" customWidth="1"/>
    <col min="5648" max="5648" width="11.88671875" customWidth="1"/>
    <col min="5650" max="5650" width="9.33203125" bestFit="1" customWidth="1"/>
    <col min="5651" max="5651" width="9.88671875" bestFit="1" customWidth="1"/>
    <col min="5652" max="5652" width="9.33203125" bestFit="1" customWidth="1"/>
    <col min="5887" max="5887" width="8" customWidth="1"/>
    <col min="5888" max="5888" width="11.33203125" customWidth="1"/>
    <col min="5889" max="5889" width="43.44140625" customWidth="1"/>
    <col min="5890" max="5890" width="10" customWidth="1"/>
    <col min="5891" max="5891" width="10.33203125" customWidth="1"/>
    <col min="5892" max="5892" width="9.88671875" customWidth="1"/>
    <col min="5893" max="5901" width="10.33203125" customWidth="1"/>
    <col min="5902" max="5902" width="12.6640625" customWidth="1"/>
    <col min="5903" max="5903" width="11.44140625" customWidth="1"/>
    <col min="5904" max="5904" width="11.88671875" customWidth="1"/>
    <col min="5906" max="5906" width="9.33203125" bestFit="1" customWidth="1"/>
    <col min="5907" max="5907" width="9.88671875" bestFit="1" customWidth="1"/>
    <col min="5908" max="5908" width="9.33203125" bestFit="1" customWidth="1"/>
    <col min="6143" max="6143" width="8" customWidth="1"/>
    <col min="6144" max="6144" width="11.33203125" customWidth="1"/>
    <col min="6145" max="6145" width="43.44140625" customWidth="1"/>
    <col min="6146" max="6146" width="10" customWidth="1"/>
    <col min="6147" max="6147" width="10.33203125" customWidth="1"/>
    <col min="6148" max="6148" width="9.88671875" customWidth="1"/>
    <col min="6149" max="6157" width="10.33203125" customWidth="1"/>
    <col min="6158" max="6158" width="12.6640625" customWidth="1"/>
    <col min="6159" max="6159" width="11.44140625" customWidth="1"/>
    <col min="6160" max="6160" width="11.88671875" customWidth="1"/>
    <col min="6162" max="6162" width="9.33203125" bestFit="1" customWidth="1"/>
    <col min="6163" max="6163" width="9.88671875" bestFit="1" customWidth="1"/>
    <col min="6164" max="6164" width="9.33203125" bestFit="1" customWidth="1"/>
    <col min="6399" max="6399" width="8" customWidth="1"/>
    <col min="6400" max="6400" width="11.33203125" customWidth="1"/>
    <col min="6401" max="6401" width="43.44140625" customWidth="1"/>
    <col min="6402" max="6402" width="10" customWidth="1"/>
    <col min="6403" max="6403" width="10.33203125" customWidth="1"/>
    <col min="6404" max="6404" width="9.88671875" customWidth="1"/>
    <col min="6405" max="6413" width="10.33203125" customWidth="1"/>
    <col min="6414" max="6414" width="12.6640625" customWidth="1"/>
    <col min="6415" max="6415" width="11.44140625" customWidth="1"/>
    <col min="6416" max="6416" width="11.88671875" customWidth="1"/>
    <col min="6418" max="6418" width="9.33203125" bestFit="1" customWidth="1"/>
    <col min="6419" max="6419" width="9.88671875" bestFit="1" customWidth="1"/>
    <col min="6420" max="6420" width="9.33203125" bestFit="1" customWidth="1"/>
    <col min="6655" max="6655" width="8" customWidth="1"/>
    <col min="6656" max="6656" width="11.33203125" customWidth="1"/>
    <col min="6657" max="6657" width="43.44140625" customWidth="1"/>
    <col min="6658" max="6658" width="10" customWidth="1"/>
    <col min="6659" max="6659" width="10.33203125" customWidth="1"/>
    <col min="6660" max="6660" width="9.88671875" customWidth="1"/>
    <col min="6661" max="6669" width="10.33203125" customWidth="1"/>
    <col min="6670" max="6670" width="12.6640625" customWidth="1"/>
    <col min="6671" max="6671" width="11.44140625" customWidth="1"/>
    <col min="6672" max="6672" width="11.88671875" customWidth="1"/>
    <col min="6674" max="6674" width="9.33203125" bestFit="1" customWidth="1"/>
    <col min="6675" max="6675" width="9.88671875" bestFit="1" customWidth="1"/>
    <col min="6676" max="6676" width="9.33203125" bestFit="1" customWidth="1"/>
    <col min="6911" max="6911" width="8" customWidth="1"/>
    <col min="6912" max="6912" width="11.33203125" customWidth="1"/>
    <col min="6913" max="6913" width="43.44140625" customWidth="1"/>
    <col min="6914" max="6914" width="10" customWidth="1"/>
    <col min="6915" max="6915" width="10.33203125" customWidth="1"/>
    <col min="6916" max="6916" width="9.88671875" customWidth="1"/>
    <col min="6917" max="6925" width="10.33203125" customWidth="1"/>
    <col min="6926" max="6926" width="12.6640625" customWidth="1"/>
    <col min="6927" max="6927" width="11.44140625" customWidth="1"/>
    <col min="6928" max="6928" width="11.88671875" customWidth="1"/>
    <col min="6930" max="6930" width="9.33203125" bestFit="1" customWidth="1"/>
    <col min="6931" max="6931" width="9.88671875" bestFit="1" customWidth="1"/>
    <col min="6932" max="6932" width="9.33203125" bestFit="1" customWidth="1"/>
    <col min="7167" max="7167" width="8" customWidth="1"/>
    <col min="7168" max="7168" width="11.33203125" customWidth="1"/>
    <col min="7169" max="7169" width="43.44140625" customWidth="1"/>
    <col min="7170" max="7170" width="10" customWidth="1"/>
    <col min="7171" max="7171" width="10.33203125" customWidth="1"/>
    <col min="7172" max="7172" width="9.88671875" customWidth="1"/>
    <col min="7173" max="7181" width="10.33203125" customWidth="1"/>
    <col min="7182" max="7182" width="12.6640625" customWidth="1"/>
    <col min="7183" max="7183" width="11.44140625" customWidth="1"/>
    <col min="7184" max="7184" width="11.88671875" customWidth="1"/>
    <col min="7186" max="7186" width="9.33203125" bestFit="1" customWidth="1"/>
    <col min="7187" max="7187" width="9.88671875" bestFit="1" customWidth="1"/>
    <col min="7188" max="7188" width="9.33203125" bestFit="1" customWidth="1"/>
    <col min="7423" max="7423" width="8" customWidth="1"/>
    <col min="7424" max="7424" width="11.33203125" customWidth="1"/>
    <col min="7425" max="7425" width="43.44140625" customWidth="1"/>
    <col min="7426" max="7426" width="10" customWidth="1"/>
    <col min="7427" max="7427" width="10.33203125" customWidth="1"/>
    <col min="7428" max="7428" width="9.88671875" customWidth="1"/>
    <col min="7429" max="7437" width="10.33203125" customWidth="1"/>
    <col min="7438" max="7438" width="12.6640625" customWidth="1"/>
    <col min="7439" max="7439" width="11.44140625" customWidth="1"/>
    <col min="7440" max="7440" width="11.88671875" customWidth="1"/>
    <col min="7442" max="7442" width="9.33203125" bestFit="1" customWidth="1"/>
    <col min="7443" max="7443" width="9.88671875" bestFit="1" customWidth="1"/>
    <col min="7444" max="7444" width="9.33203125" bestFit="1" customWidth="1"/>
    <col min="7679" max="7679" width="8" customWidth="1"/>
    <col min="7680" max="7680" width="11.33203125" customWidth="1"/>
    <col min="7681" max="7681" width="43.44140625" customWidth="1"/>
    <col min="7682" max="7682" width="10" customWidth="1"/>
    <col min="7683" max="7683" width="10.33203125" customWidth="1"/>
    <col min="7684" max="7684" width="9.88671875" customWidth="1"/>
    <col min="7685" max="7693" width="10.33203125" customWidth="1"/>
    <col min="7694" max="7694" width="12.6640625" customWidth="1"/>
    <col min="7695" max="7695" width="11.44140625" customWidth="1"/>
    <col min="7696" max="7696" width="11.88671875" customWidth="1"/>
    <col min="7698" max="7698" width="9.33203125" bestFit="1" customWidth="1"/>
    <col min="7699" max="7699" width="9.88671875" bestFit="1" customWidth="1"/>
    <col min="7700" max="7700" width="9.33203125" bestFit="1" customWidth="1"/>
    <col min="7935" max="7935" width="8" customWidth="1"/>
    <col min="7936" max="7936" width="11.33203125" customWidth="1"/>
    <col min="7937" max="7937" width="43.44140625" customWidth="1"/>
    <col min="7938" max="7938" width="10" customWidth="1"/>
    <col min="7939" max="7939" width="10.33203125" customWidth="1"/>
    <col min="7940" max="7940" width="9.88671875" customWidth="1"/>
    <col min="7941" max="7949" width="10.33203125" customWidth="1"/>
    <col min="7950" max="7950" width="12.6640625" customWidth="1"/>
    <col min="7951" max="7951" width="11.44140625" customWidth="1"/>
    <col min="7952" max="7952" width="11.88671875" customWidth="1"/>
    <col min="7954" max="7954" width="9.33203125" bestFit="1" customWidth="1"/>
    <col min="7955" max="7955" width="9.88671875" bestFit="1" customWidth="1"/>
    <col min="7956" max="7956" width="9.33203125" bestFit="1" customWidth="1"/>
    <col min="8191" max="8191" width="8" customWidth="1"/>
    <col min="8192" max="8192" width="11.33203125" customWidth="1"/>
    <col min="8193" max="8193" width="43.44140625" customWidth="1"/>
    <col min="8194" max="8194" width="10" customWidth="1"/>
    <col min="8195" max="8195" width="10.33203125" customWidth="1"/>
    <col min="8196" max="8196" width="9.88671875" customWidth="1"/>
    <col min="8197" max="8205" width="10.33203125" customWidth="1"/>
    <col min="8206" max="8206" width="12.6640625" customWidth="1"/>
    <col min="8207" max="8207" width="11.44140625" customWidth="1"/>
    <col min="8208" max="8208" width="11.88671875" customWidth="1"/>
    <col min="8210" max="8210" width="9.33203125" bestFit="1" customWidth="1"/>
    <col min="8211" max="8211" width="9.88671875" bestFit="1" customWidth="1"/>
    <col min="8212" max="8212" width="9.33203125" bestFit="1" customWidth="1"/>
    <col min="8447" max="8447" width="8" customWidth="1"/>
    <col min="8448" max="8448" width="11.33203125" customWidth="1"/>
    <col min="8449" max="8449" width="43.44140625" customWidth="1"/>
    <col min="8450" max="8450" width="10" customWidth="1"/>
    <col min="8451" max="8451" width="10.33203125" customWidth="1"/>
    <col min="8452" max="8452" width="9.88671875" customWidth="1"/>
    <col min="8453" max="8461" width="10.33203125" customWidth="1"/>
    <col min="8462" max="8462" width="12.6640625" customWidth="1"/>
    <col min="8463" max="8463" width="11.44140625" customWidth="1"/>
    <col min="8464" max="8464" width="11.88671875" customWidth="1"/>
    <col min="8466" max="8466" width="9.33203125" bestFit="1" customWidth="1"/>
    <col min="8467" max="8467" width="9.88671875" bestFit="1" customWidth="1"/>
    <col min="8468" max="8468" width="9.33203125" bestFit="1" customWidth="1"/>
    <col min="8703" max="8703" width="8" customWidth="1"/>
    <col min="8704" max="8704" width="11.33203125" customWidth="1"/>
    <col min="8705" max="8705" width="43.44140625" customWidth="1"/>
    <col min="8706" max="8706" width="10" customWidth="1"/>
    <col min="8707" max="8707" width="10.33203125" customWidth="1"/>
    <col min="8708" max="8708" width="9.88671875" customWidth="1"/>
    <col min="8709" max="8717" width="10.33203125" customWidth="1"/>
    <col min="8718" max="8718" width="12.6640625" customWidth="1"/>
    <col min="8719" max="8719" width="11.44140625" customWidth="1"/>
    <col min="8720" max="8720" width="11.88671875" customWidth="1"/>
    <col min="8722" max="8722" width="9.33203125" bestFit="1" customWidth="1"/>
    <col min="8723" max="8723" width="9.88671875" bestFit="1" customWidth="1"/>
    <col min="8724" max="8724" width="9.33203125" bestFit="1" customWidth="1"/>
    <col min="8959" max="8959" width="8" customWidth="1"/>
    <col min="8960" max="8960" width="11.33203125" customWidth="1"/>
    <col min="8961" max="8961" width="43.44140625" customWidth="1"/>
    <col min="8962" max="8962" width="10" customWidth="1"/>
    <col min="8963" max="8963" width="10.33203125" customWidth="1"/>
    <col min="8964" max="8964" width="9.88671875" customWidth="1"/>
    <col min="8965" max="8973" width="10.33203125" customWidth="1"/>
    <col min="8974" max="8974" width="12.6640625" customWidth="1"/>
    <col min="8975" max="8975" width="11.44140625" customWidth="1"/>
    <col min="8976" max="8976" width="11.88671875" customWidth="1"/>
    <col min="8978" max="8978" width="9.33203125" bestFit="1" customWidth="1"/>
    <col min="8979" max="8979" width="9.88671875" bestFit="1" customWidth="1"/>
    <col min="8980" max="8980" width="9.33203125" bestFit="1" customWidth="1"/>
    <col min="9215" max="9215" width="8" customWidth="1"/>
    <col min="9216" max="9216" width="11.33203125" customWidth="1"/>
    <col min="9217" max="9217" width="43.44140625" customWidth="1"/>
    <col min="9218" max="9218" width="10" customWidth="1"/>
    <col min="9219" max="9219" width="10.33203125" customWidth="1"/>
    <col min="9220" max="9220" width="9.88671875" customWidth="1"/>
    <col min="9221" max="9229" width="10.33203125" customWidth="1"/>
    <col min="9230" max="9230" width="12.6640625" customWidth="1"/>
    <col min="9231" max="9231" width="11.44140625" customWidth="1"/>
    <col min="9232" max="9232" width="11.88671875" customWidth="1"/>
    <col min="9234" max="9234" width="9.33203125" bestFit="1" customWidth="1"/>
    <col min="9235" max="9235" width="9.88671875" bestFit="1" customWidth="1"/>
    <col min="9236" max="9236" width="9.33203125" bestFit="1" customWidth="1"/>
    <col min="9471" max="9471" width="8" customWidth="1"/>
    <col min="9472" max="9472" width="11.33203125" customWidth="1"/>
    <col min="9473" max="9473" width="43.44140625" customWidth="1"/>
    <col min="9474" max="9474" width="10" customWidth="1"/>
    <col min="9475" max="9475" width="10.33203125" customWidth="1"/>
    <col min="9476" max="9476" width="9.88671875" customWidth="1"/>
    <col min="9477" max="9485" width="10.33203125" customWidth="1"/>
    <col min="9486" max="9486" width="12.6640625" customWidth="1"/>
    <col min="9487" max="9487" width="11.44140625" customWidth="1"/>
    <col min="9488" max="9488" width="11.88671875" customWidth="1"/>
    <col min="9490" max="9490" width="9.33203125" bestFit="1" customWidth="1"/>
    <col min="9491" max="9491" width="9.88671875" bestFit="1" customWidth="1"/>
    <col min="9492" max="9492" width="9.33203125" bestFit="1" customWidth="1"/>
    <col min="9727" max="9727" width="8" customWidth="1"/>
    <col min="9728" max="9728" width="11.33203125" customWidth="1"/>
    <col min="9729" max="9729" width="43.44140625" customWidth="1"/>
    <col min="9730" max="9730" width="10" customWidth="1"/>
    <col min="9731" max="9731" width="10.33203125" customWidth="1"/>
    <col min="9732" max="9732" width="9.88671875" customWidth="1"/>
    <col min="9733" max="9741" width="10.33203125" customWidth="1"/>
    <col min="9742" max="9742" width="12.6640625" customWidth="1"/>
    <col min="9743" max="9743" width="11.44140625" customWidth="1"/>
    <col min="9744" max="9744" width="11.88671875" customWidth="1"/>
    <col min="9746" max="9746" width="9.33203125" bestFit="1" customWidth="1"/>
    <col min="9747" max="9747" width="9.88671875" bestFit="1" customWidth="1"/>
    <col min="9748" max="9748" width="9.33203125" bestFit="1" customWidth="1"/>
    <col min="9983" max="9983" width="8" customWidth="1"/>
    <col min="9984" max="9984" width="11.33203125" customWidth="1"/>
    <col min="9985" max="9985" width="43.44140625" customWidth="1"/>
    <col min="9986" max="9986" width="10" customWidth="1"/>
    <col min="9987" max="9987" width="10.33203125" customWidth="1"/>
    <col min="9988" max="9988" width="9.88671875" customWidth="1"/>
    <col min="9989" max="9997" width="10.33203125" customWidth="1"/>
    <col min="9998" max="9998" width="12.6640625" customWidth="1"/>
    <col min="9999" max="9999" width="11.44140625" customWidth="1"/>
    <col min="10000" max="10000" width="11.88671875" customWidth="1"/>
    <col min="10002" max="10002" width="9.33203125" bestFit="1" customWidth="1"/>
    <col min="10003" max="10003" width="9.88671875" bestFit="1" customWidth="1"/>
    <col min="10004" max="10004" width="9.33203125" bestFit="1" customWidth="1"/>
    <col min="10239" max="10239" width="8" customWidth="1"/>
    <col min="10240" max="10240" width="11.33203125" customWidth="1"/>
    <col min="10241" max="10241" width="43.44140625" customWidth="1"/>
    <col min="10242" max="10242" width="10" customWidth="1"/>
    <col min="10243" max="10243" width="10.33203125" customWidth="1"/>
    <col min="10244" max="10244" width="9.88671875" customWidth="1"/>
    <col min="10245" max="10253" width="10.33203125" customWidth="1"/>
    <col min="10254" max="10254" width="12.6640625" customWidth="1"/>
    <col min="10255" max="10255" width="11.44140625" customWidth="1"/>
    <col min="10256" max="10256" width="11.88671875" customWidth="1"/>
    <col min="10258" max="10258" width="9.33203125" bestFit="1" customWidth="1"/>
    <col min="10259" max="10259" width="9.88671875" bestFit="1" customWidth="1"/>
    <col min="10260" max="10260" width="9.33203125" bestFit="1" customWidth="1"/>
    <col min="10495" max="10495" width="8" customWidth="1"/>
    <col min="10496" max="10496" width="11.33203125" customWidth="1"/>
    <col min="10497" max="10497" width="43.44140625" customWidth="1"/>
    <col min="10498" max="10498" width="10" customWidth="1"/>
    <col min="10499" max="10499" width="10.33203125" customWidth="1"/>
    <col min="10500" max="10500" width="9.88671875" customWidth="1"/>
    <col min="10501" max="10509" width="10.33203125" customWidth="1"/>
    <col min="10510" max="10510" width="12.6640625" customWidth="1"/>
    <col min="10511" max="10511" width="11.44140625" customWidth="1"/>
    <col min="10512" max="10512" width="11.88671875" customWidth="1"/>
    <col min="10514" max="10514" width="9.33203125" bestFit="1" customWidth="1"/>
    <col min="10515" max="10515" width="9.88671875" bestFit="1" customWidth="1"/>
    <col min="10516" max="10516" width="9.33203125" bestFit="1" customWidth="1"/>
    <col min="10751" max="10751" width="8" customWidth="1"/>
    <col min="10752" max="10752" width="11.33203125" customWidth="1"/>
    <col min="10753" max="10753" width="43.44140625" customWidth="1"/>
    <col min="10754" max="10754" width="10" customWidth="1"/>
    <col min="10755" max="10755" width="10.33203125" customWidth="1"/>
    <col min="10756" max="10756" width="9.88671875" customWidth="1"/>
    <col min="10757" max="10765" width="10.33203125" customWidth="1"/>
    <col min="10766" max="10766" width="12.6640625" customWidth="1"/>
    <col min="10767" max="10767" width="11.44140625" customWidth="1"/>
    <col min="10768" max="10768" width="11.88671875" customWidth="1"/>
    <col min="10770" max="10770" width="9.33203125" bestFit="1" customWidth="1"/>
    <col min="10771" max="10771" width="9.88671875" bestFit="1" customWidth="1"/>
    <col min="10772" max="10772" width="9.33203125" bestFit="1" customWidth="1"/>
    <col min="11007" max="11007" width="8" customWidth="1"/>
    <col min="11008" max="11008" width="11.33203125" customWidth="1"/>
    <col min="11009" max="11009" width="43.44140625" customWidth="1"/>
    <col min="11010" max="11010" width="10" customWidth="1"/>
    <col min="11011" max="11011" width="10.33203125" customWidth="1"/>
    <col min="11012" max="11012" width="9.88671875" customWidth="1"/>
    <col min="11013" max="11021" width="10.33203125" customWidth="1"/>
    <col min="11022" max="11022" width="12.6640625" customWidth="1"/>
    <col min="11023" max="11023" width="11.44140625" customWidth="1"/>
    <col min="11024" max="11024" width="11.88671875" customWidth="1"/>
    <col min="11026" max="11026" width="9.33203125" bestFit="1" customWidth="1"/>
    <col min="11027" max="11027" width="9.88671875" bestFit="1" customWidth="1"/>
    <col min="11028" max="11028" width="9.33203125" bestFit="1" customWidth="1"/>
    <col min="11263" max="11263" width="8" customWidth="1"/>
    <col min="11264" max="11264" width="11.33203125" customWidth="1"/>
    <col min="11265" max="11265" width="43.44140625" customWidth="1"/>
    <col min="11266" max="11266" width="10" customWidth="1"/>
    <col min="11267" max="11267" width="10.33203125" customWidth="1"/>
    <col min="11268" max="11268" width="9.88671875" customWidth="1"/>
    <col min="11269" max="11277" width="10.33203125" customWidth="1"/>
    <col min="11278" max="11278" width="12.6640625" customWidth="1"/>
    <col min="11279" max="11279" width="11.44140625" customWidth="1"/>
    <col min="11280" max="11280" width="11.88671875" customWidth="1"/>
    <col min="11282" max="11282" width="9.33203125" bestFit="1" customWidth="1"/>
    <col min="11283" max="11283" width="9.88671875" bestFit="1" customWidth="1"/>
    <col min="11284" max="11284" width="9.33203125" bestFit="1" customWidth="1"/>
    <col min="11519" max="11519" width="8" customWidth="1"/>
    <col min="11520" max="11520" width="11.33203125" customWidth="1"/>
    <col min="11521" max="11521" width="43.44140625" customWidth="1"/>
    <col min="11522" max="11522" width="10" customWidth="1"/>
    <col min="11523" max="11523" width="10.33203125" customWidth="1"/>
    <col min="11524" max="11524" width="9.88671875" customWidth="1"/>
    <col min="11525" max="11533" width="10.33203125" customWidth="1"/>
    <col min="11534" max="11534" width="12.6640625" customWidth="1"/>
    <col min="11535" max="11535" width="11.44140625" customWidth="1"/>
    <col min="11536" max="11536" width="11.88671875" customWidth="1"/>
    <col min="11538" max="11538" width="9.33203125" bestFit="1" customWidth="1"/>
    <col min="11539" max="11539" width="9.88671875" bestFit="1" customWidth="1"/>
    <col min="11540" max="11540" width="9.33203125" bestFit="1" customWidth="1"/>
    <col min="11775" max="11775" width="8" customWidth="1"/>
    <col min="11776" max="11776" width="11.33203125" customWidth="1"/>
    <col min="11777" max="11777" width="43.44140625" customWidth="1"/>
    <col min="11778" max="11778" width="10" customWidth="1"/>
    <col min="11779" max="11779" width="10.33203125" customWidth="1"/>
    <col min="11780" max="11780" width="9.88671875" customWidth="1"/>
    <col min="11781" max="11789" width="10.33203125" customWidth="1"/>
    <col min="11790" max="11790" width="12.6640625" customWidth="1"/>
    <col min="11791" max="11791" width="11.44140625" customWidth="1"/>
    <col min="11792" max="11792" width="11.88671875" customWidth="1"/>
    <col min="11794" max="11794" width="9.33203125" bestFit="1" customWidth="1"/>
    <col min="11795" max="11795" width="9.88671875" bestFit="1" customWidth="1"/>
    <col min="11796" max="11796" width="9.33203125" bestFit="1" customWidth="1"/>
    <col min="12031" max="12031" width="8" customWidth="1"/>
    <col min="12032" max="12032" width="11.33203125" customWidth="1"/>
    <col min="12033" max="12033" width="43.44140625" customWidth="1"/>
    <col min="12034" max="12034" width="10" customWidth="1"/>
    <col min="12035" max="12035" width="10.33203125" customWidth="1"/>
    <col min="12036" max="12036" width="9.88671875" customWidth="1"/>
    <col min="12037" max="12045" width="10.33203125" customWidth="1"/>
    <col min="12046" max="12046" width="12.6640625" customWidth="1"/>
    <col min="12047" max="12047" width="11.44140625" customWidth="1"/>
    <col min="12048" max="12048" width="11.88671875" customWidth="1"/>
    <col min="12050" max="12050" width="9.33203125" bestFit="1" customWidth="1"/>
    <col min="12051" max="12051" width="9.88671875" bestFit="1" customWidth="1"/>
    <col min="12052" max="12052" width="9.33203125" bestFit="1" customWidth="1"/>
    <col min="12287" max="12287" width="8" customWidth="1"/>
    <col min="12288" max="12288" width="11.33203125" customWidth="1"/>
    <col min="12289" max="12289" width="43.44140625" customWidth="1"/>
    <col min="12290" max="12290" width="10" customWidth="1"/>
    <col min="12291" max="12291" width="10.33203125" customWidth="1"/>
    <col min="12292" max="12292" width="9.88671875" customWidth="1"/>
    <col min="12293" max="12301" width="10.33203125" customWidth="1"/>
    <col min="12302" max="12302" width="12.6640625" customWidth="1"/>
    <col min="12303" max="12303" width="11.44140625" customWidth="1"/>
    <col min="12304" max="12304" width="11.88671875" customWidth="1"/>
    <col min="12306" max="12306" width="9.33203125" bestFit="1" customWidth="1"/>
    <col min="12307" max="12307" width="9.88671875" bestFit="1" customWidth="1"/>
    <col min="12308" max="12308" width="9.33203125" bestFit="1" customWidth="1"/>
    <col min="12543" max="12543" width="8" customWidth="1"/>
    <col min="12544" max="12544" width="11.33203125" customWidth="1"/>
    <col min="12545" max="12545" width="43.44140625" customWidth="1"/>
    <col min="12546" max="12546" width="10" customWidth="1"/>
    <col min="12547" max="12547" width="10.33203125" customWidth="1"/>
    <col min="12548" max="12548" width="9.88671875" customWidth="1"/>
    <col min="12549" max="12557" width="10.33203125" customWidth="1"/>
    <col min="12558" max="12558" width="12.6640625" customWidth="1"/>
    <col min="12559" max="12559" width="11.44140625" customWidth="1"/>
    <col min="12560" max="12560" width="11.88671875" customWidth="1"/>
    <col min="12562" max="12562" width="9.33203125" bestFit="1" customWidth="1"/>
    <col min="12563" max="12563" width="9.88671875" bestFit="1" customWidth="1"/>
    <col min="12564" max="12564" width="9.33203125" bestFit="1" customWidth="1"/>
    <col min="12799" max="12799" width="8" customWidth="1"/>
    <col min="12800" max="12800" width="11.33203125" customWidth="1"/>
    <col min="12801" max="12801" width="43.44140625" customWidth="1"/>
    <col min="12802" max="12802" width="10" customWidth="1"/>
    <col min="12803" max="12803" width="10.33203125" customWidth="1"/>
    <col min="12804" max="12804" width="9.88671875" customWidth="1"/>
    <col min="12805" max="12813" width="10.33203125" customWidth="1"/>
    <col min="12814" max="12814" width="12.6640625" customWidth="1"/>
    <col min="12815" max="12815" width="11.44140625" customWidth="1"/>
    <col min="12816" max="12816" width="11.88671875" customWidth="1"/>
    <col min="12818" max="12818" width="9.33203125" bestFit="1" customWidth="1"/>
    <col min="12819" max="12819" width="9.88671875" bestFit="1" customWidth="1"/>
    <col min="12820" max="12820" width="9.33203125" bestFit="1" customWidth="1"/>
    <col min="13055" max="13055" width="8" customWidth="1"/>
    <col min="13056" max="13056" width="11.33203125" customWidth="1"/>
    <col min="13057" max="13057" width="43.44140625" customWidth="1"/>
    <col min="13058" max="13058" width="10" customWidth="1"/>
    <col min="13059" max="13059" width="10.33203125" customWidth="1"/>
    <col min="13060" max="13060" width="9.88671875" customWidth="1"/>
    <col min="13061" max="13069" width="10.33203125" customWidth="1"/>
    <col min="13070" max="13070" width="12.6640625" customWidth="1"/>
    <col min="13071" max="13071" width="11.44140625" customWidth="1"/>
    <col min="13072" max="13072" width="11.88671875" customWidth="1"/>
    <col min="13074" max="13074" width="9.33203125" bestFit="1" customWidth="1"/>
    <col min="13075" max="13075" width="9.88671875" bestFit="1" customWidth="1"/>
    <col min="13076" max="13076" width="9.33203125" bestFit="1" customWidth="1"/>
    <col min="13311" max="13311" width="8" customWidth="1"/>
    <col min="13312" max="13312" width="11.33203125" customWidth="1"/>
    <col min="13313" max="13313" width="43.44140625" customWidth="1"/>
    <col min="13314" max="13314" width="10" customWidth="1"/>
    <col min="13315" max="13315" width="10.33203125" customWidth="1"/>
    <col min="13316" max="13316" width="9.88671875" customWidth="1"/>
    <col min="13317" max="13325" width="10.33203125" customWidth="1"/>
    <col min="13326" max="13326" width="12.6640625" customWidth="1"/>
    <col min="13327" max="13327" width="11.44140625" customWidth="1"/>
    <col min="13328" max="13328" width="11.88671875" customWidth="1"/>
    <col min="13330" max="13330" width="9.33203125" bestFit="1" customWidth="1"/>
    <col min="13331" max="13331" width="9.88671875" bestFit="1" customWidth="1"/>
    <col min="13332" max="13332" width="9.33203125" bestFit="1" customWidth="1"/>
    <col min="13567" max="13567" width="8" customWidth="1"/>
    <col min="13568" max="13568" width="11.33203125" customWidth="1"/>
    <col min="13569" max="13569" width="43.44140625" customWidth="1"/>
    <col min="13570" max="13570" width="10" customWidth="1"/>
    <col min="13571" max="13571" width="10.33203125" customWidth="1"/>
    <col min="13572" max="13572" width="9.88671875" customWidth="1"/>
    <col min="13573" max="13581" width="10.33203125" customWidth="1"/>
    <col min="13582" max="13582" width="12.6640625" customWidth="1"/>
    <col min="13583" max="13583" width="11.44140625" customWidth="1"/>
    <col min="13584" max="13584" width="11.88671875" customWidth="1"/>
    <col min="13586" max="13586" width="9.33203125" bestFit="1" customWidth="1"/>
    <col min="13587" max="13587" width="9.88671875" bestFit="1" customWidth="1"/>
    <col min="13588" max="13588" width="9.33203125" bestFit="1" customWidth="1"/>
    <col min="13823" max="13823" width="8" customWidth="1"/>
    <col min="13824" max="13824" width="11.33203125" customWidth="1"/>
    <col min="13825" max="13825" width="43.44140625" customWidth="1"/>
    <col min="13826" max="13826" width="10" customWidth="1"/>
    <col min="13827" max="13827" width="10.33203125" customWidth="1"/>
    <col min="13828" max="13828" width="9.88671875" customWidth="1"/>
    <col min="13829" max="13837" width="10.33203125" customWidth="1"/>
    <col min="13838" max="13838" width="12.6640625" customWidth="1"/>
    <col min="13839" max="13839" width="11.44140625" customWidth="1"/>
    <col min="13840" max="13840" width="11.88671875" customWidth="1"/>
    <col min="13842" max="13842" width="9.33203125" bestFit="1" customWidth="1"/>
    <col min="13843" max="13843" width="9.88671875" bestFit="1" customWidth="1"/>
    <col min="13844" max="13844" width="9.33203125" bestFit="1" customWidth="1"/>
    <col min="14079" max="14079" width="8" customWidth="1"/>
    <col min="14080" max="14080" width="11.33203125" customWidth="1"/>
    <col min="14081" max="14081" width="43.44140625" customWidth="1"/>
    <col min="14082" max="14082" width="10" customWidth="1"/>
    <col min="14083" max="14083" width="10.33203125" customWidth="1"/>
    <col min="14084" max="14084" width="9.88671875" customWidth="1"/>
    <col min="14085" max="14093" width="10.33203125" customWidth="1"/>
    <col min="14094" max="14094" width="12.6640625" customWidth="1"/>
    <col min="14095" max="14095" width="11.44140625" customWidth="1"/>
    <col min="14096" max="14096" width="11.88671875" customWidth="1"/>
    <col min="14098" max="14098" width="9.33203125" bestFit="1" customWidth="1"/>
    <col min="14099" max="14099" width="9.88671875" bestFit="1" customWidth="1"/>
    <col min="14100" max="14100" width="9.33203125" bestFit="1" customWidth="1"/>
    <col min="14335" max="14335" width="8" customWidth="1"/>
    <col min="14336" max="14336" width="11.33203125" customWidth="1"/>
    <col min="14337" max="14337" width="43.44140625" customWidth="1"/>
    <col min="14338" max="14338" width="10" customWidth="1"/>
    <col min="14339" max="14339" width="10.33203125" customWidth="1"/>
    <col min="14340" max="14340" width="9.88671875" customWidth="1"/>
    <col min="14341" max="14349" width="10.33203125" customWidth="1"/>
    <col min="14350" max="14350" width="12.6640625" customWidth="1"/>
    <col min="14351" max="14351" width="11.44140625" customWidth="1"/>
    <col min="14352" max="14352" width="11.88671875" customWidth="1"/>
    <col min="14354" max="14354" width="9.33203125" bestFit="1" customWidth="1"/>
    <col min="14355" max="14355" width="9.88671875" bestFit="1" customWidth="1"/>
    <col min="14356" max="14356" width="9.33203125" bestFit="1" customWidth="1"/>
    <col min="14591" max="14591" width="8" customWidth="1"/>
    <col min="14592" max="14592" width="11.33203125" customWidth="1"/>
    <col min="14593" max="14593" width="43.44140625" customWidth="1"/>
    <col min="14594" max="14594" width="10" customWidth="1"/>
    <col min="14595" max="14595" width="10.33203125" customWidth="1"/>
    <col min="14596" max="14596" width="9.88671875" customWidth="1"/>
    <col min="14597" max="14605" width="10.33203125" customWidth="1"/>
    <col min="14606" max="14606" width="12.6640625" customWidth="1"/>
    <col min="14607" max="14607" width="11.44140625" customWidth="1"/>
    <col min="14608" max="14608" width="11.88671875" customWidth="1"/>
    <col min="14610" max="14610" width="9.33203125" bestFit="1" customWidth="1"/>
    <col min="14611" max="14611" width="9.88671875" bestFit="1" customWidth="1"/>
    <col min="14612" max="14612" width="9.33203125" bestFit="1" customWidth="1"/>
    <col min="14847" max="14847" width="8" customWidth="1"/>
    <col min="14848" max="14848" width="11.33203125" customWidth="1"/>
    <col min="14849" max="14849" width="43.44140625" customWidth="1"/>
    <col min="14850" max="14850" width="10" customWidth="1"/>
    <col min="14851" max="14851" width="10.33203125" customWidth="1"/>
    <col min="14852" max="14852" width="9.88671875" customWidth="1"/>
    <col min="14853" max="14861" width="10.33203125" customWidth="1"/>
    <col min="14862" max="14862" width="12.6640625" customWidth="1"/>
    <col min="14863" max="14863" width="11.44140625" customWidth="1"/>
    <col min="14864" max="14864" width="11.88671875" customWidth="1"/>
    <col min="14866" max="14866" width="9.33203125" bestFit="1" customWidth="1"/>
    <col min="14867" max="14867" width="9.88671875" bestFit="1" customWidth="1"/>
    <col min="14868" max="14868" width="9.33203125" bestFit="1" customWidth="1"/>
    <col min="15103" max="15103" width="8" customWidth="1"/>
    <col min="15104" max="15104" width="11.33203125" customWidth="1"/>
    <col min="15105" max="15105" width="43.44140625" customWidth="1"/>
    <col min="15106" max="15106" width="10" customWidth="1"/>
    <col min="15107" max="15107" width="10.33203125" customWidth="1"/>
    <col min="15108" max="15108" width="9.88671875" customWidth="1"/>
    <col min="15109" max="15117" width="10.33203125" customWidth="1"/>
    <col min="15118" max="15118" width="12.6640625" customWidth="1"/>
    <col min="15119" max="15119" width="11.44140625" customWidth="1"/>
    <col min="15120" max="15120" width="11.88671875" customWidth="1"/>
    <col min="15122" max="15122" width="9.33203125" bestFit="1" customWidth="1"/>
    <col min="15123" max="15123" width="9.88671875" bestFit="1" customWidth="1"/>
    <col min="15124" max="15124" width="9.33203125" bestFit="1" customWidth="1"/>
    <col min="15359" max="15359" width="8" customWidth="1"/>
    <col min="15360" max="15360" width="11.33203125" customWidth="1"/>
    <col min="15361" max="15361" width="43.44140625" customWidth="1"/>
    <col min="15362" max="15362" width="10" customWidth="1"/>
    <col min="15363" max="15363" width="10.33203125" customWidth="1"/>
    <col min="15364" max="15364" width="9.88671875" customWidth="1"/>
    <col min="15365" max="15373" width="10.33203125" customWidth="1"/>
    <col min="15374" max="15374" width="12.6640625" customWidth="1"/>
    <col min="15375" max="15375" width="11.44140625" customWidth="1"/>
    <col min="15376" max="15376" width="11.88671875" customWidth="1"/>
    <col min="15378" max="15378" width="9.33203125" bestFit="1" customWidth="1"/>
    <col min="15379" max="15379" width="9.88671875" bestFit="1" customWidth="1"/>
    <col min="15380" max="15380" width="9.33203125" bestFit="1" customWidth="1"/>
    <col min="15615" max="15615" width="8" customWidth="1"/>
    <col min="15616" max="15616" width="11.33203125" customWidth="1"/>
    <col min="15617" max="15617" width="43.44140625" customWidth="1"/>
    <col min="15618" max="15618" width="10" customWidth="1"/>
    <col min="15619" max="15619" width="10.33203125" customWidth="1"/>
    <col min="15620" max="15620" width="9.88671875" customWidth="1"/>
    <col min="15621" max="15629" width="10.33203125" customWidth="1"/>
    <col min="15630" max="15630" width="12.6640625" customWidth="1"/>
    <col min="15631" max="15631" width="11.44140625" customWidth="1"/>
    <col min="15632" max="15632" width="11.88671875" customWidth="1"/>
    <col min="15634" max="15634" width="9.33203125" bestFit="1" customWidth="1"/>
    <col min="15635" max="15635" width="9.88671875" bestFit="1" customWidth="1"/>
    <col min="15636" max="15636" width="9.33203125" bestFit="1" customWidth="1"/>
    <col min="15871" max="15871" width="8" customWidth="1"/>
    <col min="15872" max="15872" width="11.33203125" customWidth="1"/>
    <col min="15873" max="15873" width="43.44140625" customWidth="1"/>
    <col min="15874" max="15874" width="10" customWidth="1"/>
    <col min="15875" max="15875" width="10.33203125" customWidth="1"/>
    <col min="15876" max="15876" width="9.88671875" customWidth="1"/>
    <col min="15877" max="15885" width="10.33203125" customWidth="1"/>
    <col min="15886" max="15886" width="12.6640625" customWidth="1"/>
    <col min="15887" max="15887" width="11.44140625" customWidth="1"/>
    <col min="15888" max="15888" width="11.88671875" customWidth="1"/>
    <col min="15890" max="15890" width="9.33203125" bestFit="1" customWidth="1"/>
    <col min="15891" max="15891" width="9.88671875" bestFit="1" customWidth="1"/>
    <col min="15892" max="15892" width="9.33203125" bestFit="1" customWidth="1"/>
    <col min="16127" max="16127" width="8" customWidth="1"/>
    <col min="16128" max="16128" width="11.33203125" customWidth="1"/>
    <col min="16129" max="16129" width="43.44140625" customWidth="1"/>
    <col min="16130" max="16130" width="10" customWidth="1"/>
    <col min="16131" max="16131" width="10.33203125" customWidth="1"/>
    <col min="16132" max="16132" width="9.88671875" customWidth="1"/>
    <col min="16133" max="16141" width="10.33203125" customWidth="1"/>
    <col min="16142" max="16142" width="12.6640625" customWidth="1"/>
    <col min="16143" max="16143" width="11.44140625" customWidth="1"/>
    <col min="16144" max="16144" width="11.88671875" customWidth="1"/>
    <col min="16146" max="16146" width="9.33203125" bestFit="1" customWidth="1"/>
    <col min="16147" max="16147" width="9.88671875" bestFit="1" customWidth="1"/>
    <col min="16148" max="16148" width="9.33203125" bestFit="1" customWidth="1"/>
  </cols>
  <sheetData>
    <row r="1" spans="1:25" x14ac:dyDescent="0.3">
      <c r="A1" s="2" t="s">
        <v>112</v>
      </c>
      <c r="B1" s="3"/>
      <c r="E1" s="6"/>
      <c r="F1" s="6"/>
      <c r="G1" s="6"/>
      <c r="H1" s="6"/>
      <c r="I1" s="6"/>
      <c r="J1" s="6"/>
      <c r="K1" s="6"/>
      <c r="L1" s="6"/>
      <c r="M1" s="6"/>
      <c r="R1" s="43" t="s">
        <v>80</v>
      </c>
    </row>
    <row r="2" spans="1:25" x14ac:dyDescent="0.3">
      <c r="A2" s="4" t="s">
        <v>113</v>
      </c>
      <c r="B2" s="5"/>
      <c r="D2" s="6"/>
      <c r="F2" s="6"/>
    </row>
    <row r="3" spans="1:25" ht="8.25" customHeight="1" x14ac:dyDescent="0.3">
      <c r="A3" s="4"/>
      <c r="B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</row>
    <row r="4" spans="1:25" x14ac:dyDescent="0.3">
      <c r="A4" s="8" t="s">
        <v>95</v>
      </c>
      <c r="B4" s="9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5" s="10" customFormat="1" ht="27" x14ac:dyDescent="0.3">
      <c r="A5" s="44" t="s">
        <v>39</v>
      </c>
      <c r="B5" s="44" t="s">
        <v>81</v>
      </c>
      <c r="C5" s="44" t="s">
        <v>53</v>
      </c>
      <c r="D5" s="44" t="s">
        <v>38</v>
      </c>
      <c r="E5" s="44" t="s">
        <v>36</v>
      </c>
      <c r="F5" s="44" t="s">
        <v>37</v>
      </c>
      <c r="G5" s="44" t="s">
        <v>43</v>
      </c>
      <c r="H5" s="44" t="s">
        <v>44</v>
      </c>
      <c r="I5" s="44" t="s">
        <v>45</v>
      </c>
      <c r="J5" s="44" t="s">
        <v>46</v>
      </c>
      <c r="K5" s="44" t="s">
        <v>47</v>
      </c>
      <c r="L5" s="44" t="s">
        <v>48</v>
      </c>
      <c r="M5" s="44" t="s">
        <v>49</v>
      </c>
      <c r="N5" s="44" t="s">
        <v>50</v>
      </c>
      <c r="O5" s="44" t="s">
        <v>51</v>
      </c>
      <c r="P5" s="44" t="s">
        <v>52</v>
      </c>
      <c r="Q5" s="45" t="s">
        <v>82</v>
      </c>
      <c r="R5" s="45" t="s">
        <v>42</v>
      </c>
    </row>
    <row r="6" spans="1:25" x14ac:dyDescent="0.3">
      <c r="A6" s="11"/>
      <c r="B6" s="12"/>
      <c r="C6" s="13" t="s">
        <v>40</v>
      </c>
      <c r="D6" s="31">
        <f t="shared" ref="D6:Q6" si="0">SUM(D7:D33)</f>
        <v>55438229.403999999</v>
      </c>
      <c r="E6" s="31">
        <f t="shared" si="0"/>
        <v>3775424.5000000005</v>
      </c>
      <c r="F6" s="31">
        <f t="shared" si="0"/>
        <v>4243594.5599999996</v>
      </c>
      <c r="G6" s="31">
        <f t="shared" si="0"/>
        <v>4817071.870000001</v>
      </c>
      <c r="H6" s="31">
        <f t="shared" si="0"/>
        <v>4651736.2200000016</v>
      </c>
      <c r="I6" s="31">
        <f t="shared" si="0"/>
        <v>4836232.5099999988</v>
      </c>
      <c r="J6" s="31">
        <f t="shared" si="0"/>
        <v>4413459.1900000004</v>
      </c>
      <c r="K6" s="31">
        <f t="shared" si="0"/>
        <v>0</v>
      </c>
      <c r="L6" s="31">
        <f t="shared" si="0"/>
        <v>0</v>
      </c>
      <c r="M6" s="31">
        <f t="shared" si="0"/>
        <v>0</v>
      </c>
      <c r="N6" s="31">
        <f t="shared" si="0"/>
        <v>0</v>
      </c>
      <c r="O6" s="31">
        <f t="shared" si="0"/>
        <v>0</v>
      </c>
      <c r="P6" s="31">
        <f t="shared" si="0"/>
        <v>0</v>
      </c>
      <c r="Q6" s="31">
        <f t="shared" si="0"/>
        <v>26737518.849999994</v>
      </c>
      <c r="R6" s="32">
        <f>Q6/D6</f>
        <v>0.48229388163090969</v>
      </c>
      <c r="T6" s="6"/>
      <c r="U6" s="6"/>
      <c r="V6" s="6"/>
      <c r="W6" s="6"/>
      <c r="X6" s="6"/>
      <c r="Y6" s="6"/>
    </row>
    <row r="7" spans="1:25" ht="27" x14ac:dyDescent="0.3">
      <c r="A7" s="36">
        <v>1554</v>
      </c>
      <c r="B7" s="14" t="s">
        <v>33</v>
      </c>
      <c r="C7" s="15" t="s">
        <v>55</v>
      </c>
      <c r="D7" s="41">
        <v>1165685</v>
      </c>
      <c r="E7" s="37">
        <v>0</v>
      </c>
      <c r="F7" s="37">
        <v>0</v>
      </c>
      <c r="G7" s="41">
        <v>23828.52</v>
      </c>
      <c r="H7" s="16">
        <v>322181.7</v>
      </c>
      <c r="I7" s="16">
        <v>0</v>
      </c>
      <c r="J7" s="16">
        <v>0</v>
      </c>
      <c r="K7" s="16"/>
      <c r="L7" s="16"/>
      <c r="M7" s="16"/>
      <c r="N7" s="16"/>
      <c r="O7" s="16"/>
      <c r="P7" s="16"/>
      <c r="Q7" s="33">
        <f t="shared" ref="Q7:Q33" si="1">E7+F7+G7+H7+I7+J7+K7+L7+M7+N7+O7+P7</f>
        <v>346010.22000000003</v>
      </c>
      <c r="R7" s="32">
        <f t="shared" ref="R7:R33" si="2">Q7/D7</f>
        <v>0.29682994977202248</v>
      </c>
      <c r="T7" s="6"/>
    </row>
    <row r="8" spans="1:25" ht="27" x14ac:dyDescent="0.3">
      <c r="A8" s="36">
        <v>1555</v>
      </c>
      <c r="B8" s="14" t="s">
        <v>33</v>
      </c>
      <c r="C8" s="15" t="s">
        <v>56</v>
      </c>
      <c r="D8" s="41">
        <v>99999.999999999956</v>
      </c>
      <c r="E8" s="37">
        <v>0</v>
      </c>
      <c r="F8" s="37">
        <v>0</v>
      </c>
      <c r="G8" s="41">
        <v>0</v>
      </c>
      <c r="H8" s="16">
        <v>0</v>
      </c>
      <c r="I8" s="16">
        <v>45562.12</v>
      </c>
      <c r="J8" s="16">
        <v>0</v>
      </c>
      <c r="K8" s="16"/>
      <c r="L8" s="16"/>
      <c r="M8" s="16"/>
      <c r="N8" s="16"/>
      <c r="O8" s="16"/>
      <c r="P8" s="16"/>
      <c r="Q8" s="33">
        <f>E8+F8+G8+H8+I8+J8+K8+L8+M8+N8+O8+P8</f>
        <v>45562.12</v>
      </c>
      <c r="R8" s="32">
        <f t="shared" si="2"/>
        <v>0.45562120000000023</v>
      </c>
      <c r="T8" s="6"/>
    </row>
    <row r="9" spans="1:25" x14ac:dyDescent="0.3">
      <c r="A9" s="36">
        <v>1551</v>
      </c>
      <c r="B9" s="14" t="s">
        <v>33</v>
      </c>
      <c r="C9" s="15" t="s">
        <v>83</v>
      </c>
      <c r="D9" s="41">
        <v>3716364.9999999981</v>
      </c>
      <c r="E9" s="37">
        <v>232513.03</v>
      </c>
      <c r="F9" s="37">
        <v>555895.43999999994</v>
      </c>
      <c r="G9" s="41">
        <v>490381.66</v>
      </c>
      <c r="H9" s="16">
        <v>130496.29</v>
      </c>
      <c r="I9" s="16">
        <v>225256.6</v>
      </c>
      <c r="J9" s="16">
        <v>197321.58</v>
      </c>
      <c r="K9" s="16"/>
      <c r="L9" s="16"/>
      <c r="M9" s="16"/>
      <c r="N9" s="16"/>
      <c r="O9" s="16"/>
      <c r="P9" s="16"/>
      <c r="Q9" s="33">
        <f t="shared" si="1"/>
        <v>1831864.6</v>
      </c>
      <c r="R9" s="32">
        <f t="shared" si="2"/>
        <v>0.49291837588611481</v>
      </c>
      <c r="T9" s="6"/>
    </row>
    <row r="10" spans="1:25" x14ac:dyDescent="0.3">
      <c r="A10" s="36">
        <v>1560</v>
      </c>
      <c r="B10" s="14" t="s">
        <v>33</v>
      </c>
      <c r="C10" s="15" t="s">
        <v>84</v>
      </c>
      <c r="D10" s="41"/>
      <c r="E10" s="37">
        <v>7044.89</v>
      </c>
      <c r="F10" s="37"/>
      <c r="G10" s="41"/>
      <c r="H10" s="16">
        <v>28548</v>
      </c>
      <c r="I10" s="16">
        <v>6152.46</v>
      </c>
      <c r="J10" s="16"/>
      <c r="K10" s="16"/>
      <c r="L10" s="16"/>
      <c r="M10" s="16"/>
      <c r="N10" s="16"/>
      <c r="O10" s="16"/>
      <c r="P10" s="16"/>
      <c r="Q10" s="33">
        <f t="shared" si="1"/>
        <v>41745.35</v>
      </c>
      <c r="R10" s="32"/>
      <c r="T10" s="6"/>
    </row>
    <row r="11" spans="1:25" x14ac:dyDescent="0.3">
      <c r="A11" s="36">
        <v>4138</v>
      </c>
      <c r="B11" s="14" t="s">
        <v>34</v>
      </c>
      <c r="C11" s="15" t="s">
        <v>101</v>
      </c>
      <c r="D11" s="41">
        <v>10000</v>
      </c>
      <c r="E11" s="37">
        <v>0</v>
      </c>
      <c r="F11" s="37">
        <v>0</v>
      </c>
      <c r="G11" s="41">
        <v>0</v>
      </c>
      <c r="H11" s="16">
        <v>0</v>
      </c>
      <c r="I11" s="16">
        <v>0</v>
      </c>
      <c r="J11" s="16">
        <v>0</v>
      </c>
      <c r="K11" s="16"/>
      <c r="L11" s="16"/>
      <c r="M11" s="16"/>
      <c r="N11" s="16"/>
      <c r="O11" s="16"/>
      <c r="P11" s="16"/>
      <c r="Q11" s="33">
        <f t="shared" si="1"/>
        <v>0</v>
      </c>
      <c r="R11" s="32">
        <f t="shared" si="2"/>
        <v>0</v>
      </c>
      <c r="T11" s="6"/>
    </row>
    <row r="12" spans="1:25" x14ac:dyDescent="0.3">
      <c r="A12" s="36">
        <v>5002</v>
      </c>
      <c r="B12" s="14" t="s">
        <v>34</v>
      </c>
      <c r="C12" s="15" t="s">
        <v>85</v>
      </c>
      <c r="D12" s="41">
        <v>16317823.999999991</v>
      </c>
      <c r="E12" s="37">
        <v>1296434.3899999999</v>
      </c>
      <c r="F12" s="37">
        <v>1295477.5900000001</v>
      </c>
      <c r="G12" s="41">
        <v>1413896.28</v>
      </c>
      <c r="H12" s="16">
        <v>1502074.25</v>
      </c>
      <c r="I12" s="16">
        <v>1470018.0699999989</v>
      </c>
      <c r="J12" s="16">
        <v>1500518.43</v>
      </c>
      <c r="K12" s="16"/>
      <c r="L12" s="16"/>
      <c r="M12" s="16"/>
      <c r="N12" s="16"/>
      <c r="O12" s="16"/>
      <c r="P12" s="16"/>
      <c r="Q12" s="33">
        <f t="shared" si="1"/>
        <v>8478419.0099999979</v>
      </c>
      <c r="R12" s="32">
        <f t="shared" si="2"/>
        <v>0.51958024611614895</v>
      </c>
      <c r="T12" s="6"/>
    </row>
    <row r="13" spans="1:25" x14ac:dyDescent="0.3">
      <c r="A13" s="36">
        <v>5003</v>
      </c>
      <c r="B13" s="14" t="s">
        <v>34</v>
      </c>
      <c r="C13" s="15" t="s">
        <v>86</v>
      </c>
      <c r="D13" s="41">
        <v>7506030.9999999814</v>
      </c>
      <c r="E13" s="37">
        <v>545181.93000000005</v>
      </c>
      <c r="F13" s="37">
        <v>571598.94999999995</v>
      </c>
      <c r="G13" s="41">
        <v>577327.75</v>
      </c>
      <c r="H13" s="16">
        <v>600261.2300000001</v>
      </c>
      <c r="I13" s="16">
        <v>622835.5299999998</v>
      </c>
      <c r="J13" s="16">
        <v>624470.81000000041</v>
      </c>
      <c r="K13" s="16"/>
      <c r="L13" s="16"/>
      <c r="M13" s="16"/>
      <c r="N13" s="16"/>
      <c r="O13" s="16"/>
      <c r="P13" s="16"/>
      <c r="Q13" s="33">
        <f t="shared" si="1"/>
        <v>3541676.2</v>
      </c>
      <c r="R13" s="32">
        <f t="shared" si="2"/>
        <v>0.47184406779028876</v>
      </c>
      <c r="T13" s="6"/>
    </row>
    <row r="14" spans="1:25" ht="27" x14ac:dyDescent="0.3">
      <c r="A14" s="36">
        <v>5005</v>
      </c>
      <c r="B14" s="14" t="s">
        <v>34</v>
      </c>
      <c r="C14" s="15" t="s">
        <v>87</v>
      </c>
      <c r="D14" s="41">
        <v>400795.99999999983</v>
      </c>
      <c r="E14" s="37">
        <v>23617</v>
      </c>
      <c r="F14" s="37">
        <v>28410</v>
      </c>
      <c r="G14" s="41">
        <v>27337.5</v>
      </c>
      <c r="H14" s="16">
        <v>32151</v>
      </c>
      <c r="I14" s="16">
        <v>46828</v>
      </c>
      <c r="J14" s="16">
        <v>81886</v>
      </c>
      <c r="K14" s="16"/>
      <c r="L14" s="16"/>
      <c r="M14" s="16"/>
      <c r="N14" s="16"/>
      <c r="O14" s="16"/>
      <c r="P14" s="16"/>
      <c r="Q14" s="33">
        <f t="shared" si="1"/>
        <v>240229.5</v>
      </c>
      <c r="R14" s="32">
        <f t="shared" si="2"/>
        <v>0.59938098184612643</v>
      </c>
      <c r="T14" s="6"/>
    </row>
    <row r="15" spans="1:25" x14ac:dyDescent="0.3">
      <c r="A15" s="36">
        <v>5008</v>
      </c>
      <c r="B15" s="14" t="s">
        <v>34</v>
      </c>
      <c r="C15" s="15" t="s">
        <v>88</v>
      </c>
      <c r="D15" s="41">
        <v>895182</v>
      </c>
      <c r="E15" s="37">
        <v>3623</v>
      </c>
      <c r="F15" s="37">
        <v>5335</v>
      </c>
      <c r="G15" s="41">
        <v>2243</v>
      </c>
      <c r="H15" s="16">
        <v>31953</v>
      </c>
      <c r="I15" s="16">
        <v>181730</v>
      </c>
      <c r="J15" s="16">
        <v>14115</v>
      </c>
      <c r="K15" s="16"/>
      <c r="L15" s="16"/>
      <c r="M15" s="16"/>
      <c r="N15" s="16"/>
      <c r="O15" s="16"/>
      <c r="P15" s="16"/>
      <c r="Q15" s="33">
        <f t="shared" si="1"/>
        <v>238999</v>
      </c>
      <c r="R15" s="32">
        <f t="shared" si="2"/>
        <v>0.26698369716996095</v>
      </c>
      <c r="T15" s="6"/>
    </row>
    <row r="16" spans="1:25" x14ac:dyDescent="0.3">
      <c r="A16" s="36">
        <v>5050</v>
      </c>
      <c r="B16" s="14" t="s">
        <v>34</v>
      </c>
      <c r="C16" s="15" t="s">
        <v>62</v>
      </c>
      <c r="D16" s="41">
        <v>53299.99999999992</v>
      </c>
      <c r="E16" s="37">
        <v>5775.880000000001</v>
      </c>
      <c r="F16" s="37">
        <v>2620.92</v>
      </c>
      <c r="G16" s="41">
        <v>3461.9299999999989</v>
      </c>
      <c r="H16" s="16">
        <v>1724.26</v>
      </c>
      <c r="I16" s="16">
        <v>756.34</v>
      </c>
      <c r="J16" s="16">
        <v>4050.91</v>
      </c>
      <c r="K16" s="16"/>
      <c r="L16" s="16"/>
      <c r="M16" s="16"/>
      <c r="N16" s="16"/>
      <c r="O16" s="16"/>
      <c r="P16" s="16"/>
      <c r="Q16" s="33">
        <f t="shared" si="1"/>
        <v>18390.239999999998</v>
      </c>
      <c r="R16" s="32">
        <f t="shared" si="2"/>
        <v>0.34503264540337758</v>
      </c>
      <c r="T16" s="6"/>
    </row>
    <row r="17" spans="1:20" x14ac:dyDescent="0.3">
      <c r="A17" s="36">
        <v>5060</v>
      </c>
      <c r="B17" s="14" t="s">
        <v>34</v>
      </c>
      <c r="C17" s="15" t="s">
        <v>89</v>
      </c>
      <c r="D17" s="41">
        <v>8267924.4040000178</v>
      </c>
      <c r="E17" s="37">
        <v>636044.85000000091</v>
      </c>
      <c r="F17" s="37">
        <v>646185.12000000023</v>
      </c>
      <c r="G17" s="41">
        <v>687511.64000000048</v>
      </c>
      <c r="H17" s="16">
        <v>725112.85000000102</v>
      </c>
      <c r="I17" s="16">
        <v>726365.92000000027</v>
      </c>
      <c r="J17" s="16">
        <v>750164.10000000021</v>
      </c>
      <c r="K17" s="16"/>
      <c r="L17" s="16"/>
      <c r="M17" s="16"/>
      <c r="N17" s="16"/>
      <c r="O17" s="16"/>
      <c r="P17" s="16"/>
      <c r="Q17" s="33">
        <f t="shared" si="1"/>
        <v>4171384.4800000032</v>
      </c>
      <c r="R17" s="32">
        <f t="shared" si="2"/>
        <v>0.50452619982614855</v>
      </c>
      <c r="T17" s="6"/>
    </row>
    <row r="18" spans="1:20" x14ac:dyDescent="0.3">
      <c r="A18" s="36">
        <v>5500</v>
      </c>
      <c r="B18" s="14" t="s">
        <v>34</v>
      </c>
      <c r="C18" s="15" t="s">
        <v>64</v>
      </c>
      <c r="D18" s="41">
        <v>1245339.9999999951</v>
      </c>
      <c r="E18" s="37">
        <v>92293.649999999965</v>
      </c>
      <c r="F18" s="37">
        <v>92751.979999999923</v>
      </c>
      <c r="G18" s="41">
        <v>95224.660000000062</v>
      </c>
      <c r="H18" s="16">
        <v>98481.190000000031</v>
      </c>
      <c r="I18" s="16">
        <v>84643.129999999917</v>
      </c>
      <c r="J18" s="16">
        <v>82876.52</v>
      </c>
      <c r="K18" s="16"/>
      <c r="L18" s="16"/>
      <c r="M18" s="16"/>
      <c r="N18" s="16"/>
      <c r="O18" s="16"/>
      <c r="P18" s="16"/>
      <c r="Q18" s="33">
        <f t="shared" si="1"/>
        <v>546271.12999999989</v>
      </c>
      <c r="R18" s="32">
        <f t="shared" si="2"/>
        <v>0.43865219939936245</v>
      </c>
      <c r="T18" s="6"/>
    </row>
    <row r="19" spans="1:20" x14ac:dyDescent="0.3">
      <c r="A19" s="36">
        <v>5503</v>
      </c>
      <c r="B19" s="14" t="s">
        <v>34</v>
      </c>
      <c r="C19" s="15" t="s">
        <v>65</v>
      </c>
      <c r="D19" s="41">
        <v>183381.99999999991</v>
      </c>
      <c r="E19" s="37">
        <v>10703.86</v>
      </c>
      <c r="F19" s="37">
        <v>5125.75</v>
      </c>
      <c r="G19" s="41">
        <v>2389.5700000000002</v>
      </c>
      <c r="H19" s="16">
        <v>6660.7699999999986</v>
      </c>
      <c r="I19" s="16">
        <v>23240.63</v>
      </c>
      <c r="J19" s="16">
        <v>20674.53</v>
      </c>
      <c r="K19" s="16"/>
      <c r="L19" s="16"/>
      <c r="M19" s="16"/>
      <c r="N19" s="16"/>
      <c r="O19" s="16"/>
      <c r="P19" s="16"/>
      <c r="Q19" s="33">
        <f t="shared" si="1"/>
        <v>68795.11</v>
      </c>
      <c r="R19" s="32">
        <f t="shared" si="2"/>
        <v>0.3751464702097263</v>
      </c>
      <c r="T19" s="6"/>
    </row>
    <row r="20" spans="1:20" x14ac:dyDescent="0.3">
      <c r="A20" s="36">
        <v>5504</v>
      </c>
      <c r="B20" s="14" t="s">
        <v>34</v>
      </c>
      <c r="C20" s="15" t="s">
        <v>90</v>
      </c>
      <c r="D20" s="41">
        <v>125085.9999999999</v>
      </c>
      <c r="E20" s="37">
        <v>9113.3799999999992</v>
      </c>
      <c r="F20" s="37">
        <v>9148.869999999999</v>
      </c>
      <c r="G20" s="41">
        <v>15010.31</v>
      </c>
      <c r="H20" s="16">
        <v>9104.89</v>
      </c>
      <c r="I20" s="16">
        <v>8364.36</v>
      </c>
      <c r="J20" s="16">
        <v>6824.71</v>
      </c>
      <c r="K20" s="16"/>
      <c r="L20" s="16"/>
      <c r="M20" s="16"/>
      <c r="N20" s="16"/>
      <c r="O20" s="16"/>
      <c r="P20" s="16"/>
      <c r="Q20" s="33">
        <f t="shared" si="1"/>
        <v>57566.52</v>
      </c>
      <c r="R20" s="32">
        <f t="shared" si="2"/>
        <v>0.460215531714181</v>
      </c>
      <c r="T20" s="6"/>
    </row>
    <row r="21" spans="1:20" x14ac:dyDescent="0.3">
      <c r="A21" s="36">
        <v>5511</v>
      </c>
      <c r="B21" s="14" t="s">
        <v>34</v>
      </c>
      <c r="C21" s="15" t="s">
        <v>67</v>
      </c>
      <c r="D21" s="41">
        <v>3331908.0000000112</v>
      </c>
      <c r="E21" s="37">
        <v>350238.14</v>
      </c>
      <c r="F21" s="37">
        <v>310594.75</v>
      </c>
      <c r="G21" s="41">
        <v>314768.63999999972</v>
      </c>
      <c r="H21" s="16">
        <v>260450.13000000009</v>
      </c>
      <c r="I21" s="16">
        <v>234153.26999999979</v>
      </c>
      <c r="J21" s="16">
        <v>254407.3199999998</v>
      </c>
      <c r="K21" s="16"/>
      <c r="L21" s="16"/>
      <c r="M21" s="16"/>
      <c r="N21" s="16"/>
      <c r="O21" s="16"/>
      <c r="P21" s="16"/>
      <c r="Q21" s="33">
        <f t="shared" si="1"/>
        <v>1724612.2499999995</v>
      </c>
      <c r="R21" s="32">
        <f t="shared" si="2"/>
        <v>0.51760500289923783</v>
      </c>
      <c r="T21" s="6"/>
    </row>
    <row r="22" spans="1:20" x14ac:dyDescent="0.3">
      <c r="A22" s="36">
        <v>5513</v>
      </c>
      <c r="B22" s="14" t="s">
        <v>34</v>
      </c>
      <c r="C22" s="15" t="s">
        <v>91</v>
      </c>
      <c r="D22" s="41">
        <v>3616550.0000000061</v>
      </c>
      <c r="E22" s="37">
        <v>223313.54999999981</v>
      </c>
      <c r="F22" s="37">
        <v>286020.82999999978</v>
      </c>
      <c r="G22" s="41">
        <v>322394.42</v>
      </c>
      <c r="H22" s="16">
        <v>411351.75</v>
      </c>
      <c r="I22" s="16">
        <v>403684.13000000041</v>
      </c>
      <c r="J22" s="16">
        <v>258915.91</v>
      </c>
      <c r="K22" s="16"/>
      <c r="L22" s="16"/>
      <c r="M22" s="16"/>
      <c r="N22" s="16"/>
      <c r="O22" s="16"/>
      <c r="P22" s="16"/>
      <c r="Q22" s="33">
        <f t="shared" si="1"/>
        <v>1905680.5899999999</v>
      </c>
      <c r="R22" s="32">
        <f t="shared" si="2"/>
        <v>0.52693329001396261</v>
      </c>
      <c r="T22" s="6"/>
    </row>
    <row r="23" spans="1:20" x14ac:dyDescent="0.3">
      <c r="A23" s="36">
        <v>5514</v>
      </c>
      <c r="B23" s="14" t="s">
        <v>34</v>
      </c>
      <c r="C23" s="15" t="s">
        <v>69</v>
      </c>
      <c r="D23" s="41">
        <v>944999.99999999965</v>
      </c>
      <c r="E23" s="37">
        <v>19181.23</v>
      </c>
      <c r="F23" s="37">
        <v>40120.5</v>
      </c>
      <c r="G23" s="41">
        <v>63229.400000000009</v>
      </c>
      <c r="H23" s="16">
        <v>62703.440000000017</v>
      </c>
      <c r="I23" s="16">
        <v>146010.95000000001</v>
      </c>
      <c r="J23" s="16">
        <v>36396.900000000009</v>
      </c>
      <c r="K23" s="16"/>
      <c r="L23" s="16"/>
      <c r="M23" s="16"/>
      <c r="N23" s="16"/>
      <c r="O23" s="16"/>
      <c r="P23" s="16"/>
      <c r="Q23" s="33">
        <f t="shared" si="1"/>
        <v>367642.42000000004</v>
      </c>
      <c r="R23" s="32">
        <f t="shared" si="2"/>
        <v>0.3890395978835981</v>
      </c>
      <c r="T23" s="6"/>
    </row>
    <row r="24" spans="1:20" ht="27" x14ac:dyDescent="0.3">
      <c r="A24" s="36">
        <v>5515</v>
      </c>
      <c r="B24" s="14" t="s">
        <v>34</v>
      </c>
      <c r="C24" s="15" t="s">
        <v>70</v>
      </c>
      <c r="D24" s="41">
        <v>840536.99999999732</v>
      </c>
      <c r="E24" s="37">
        <v>43603.040000000001</v>
      </c>
      <c r="F24" s="37">
        <v>42763.34</v>
      </c>
      <c r="G24" s="41">
        <v>176195.7</v>
      </c>
      <c r="H24" s="16">
        <v>33039.359999999993</v>
      </c>
      <c r="I24" s="16">
        <v>46938.66000000004</v>
      </c>
      <c r="J24" s="16">
        <v>70889.900000000009</v>
      </c>
      <c r="K24" s="16"/>
      <c r="L24" s="16"/>
      <c r="M24" s="16"/>
      <c r="N24" s="16"/>
      <c r="O24" s="16"/>
      <c r="P24" s="16"/>
      <c r="Q24" s="33">
        <f t="shared" si="1"/>
        <v>413430.00000000006</v>
      </c>
      <c r="R24" s="32">
        <f t="shared" si="2"/>
        <v>0.49186412971707538</v>
      </c>
      <c r="T24" s="6"/>
    </row>
    <row r="25" spans="1:20" x14ac:dyDescent="0.3">
      <c r="A25" s="36">
        <v>5521</v>
      </c>
      <c r="B25" s="14" t="s">
        <v>34</v>
      </c>
      <c r="C25" s="15" t="s">
        <v>71</v>
      </c>
      <c r="D25" s="41">
        <v>2685920</v>
      </c>
      <c r="E25" s="37">
        <v>122950.4999999999</v>
      </c>
      <c r="F25" s="37">
        <v>122190.28999999991</v>
      </c>
      <c r="G25" s="41">
        <v>399330.44000000018</v>
      </c>
      <c r="H25" s="16">
        <v>149594.32999999999</v>
      </c>
      <c r="I25" s="16">
        <v>178134.11000000019</v>
      </c>
      <c r="J25" s="16">
        <v>145923.47000000009</v>
      </c>
      <c r="K25" s="16"/>
      <c r="L25" s="16"/>
      <c r="M25" s="16"/>
      <c r="N25" s="16"/>
      <c r="O25" s="16"/>
      <c r="P25" s="16"/>
      <c r="Q25" s="33">
        <f t="shared" si="1"/>
        <v>1118123.1400000001</v>
      </c>
      <c r="R25" s="32">
        <f t="shared" si="2"/>
        <v>0.41629055965926021</v>
      </c>
      <c r="T25" s="6"/>
    </row>
    <row r="26" spans="1:20" x14ac:dyDescent="0.3">
      <c r="A26" s="36">
        <v>5522</v>
      </c>
      <c r="B26" s="14" t="s">
        <v>34</v>
      </c>
      <c r="C26" s="15" t="s">
        <v>72</v>
      </c>
      <c r="D26" s="41">
        <v>169120</v>
      </c>
      <c r="E26" s="37">
        <v>11378.38</v>
      </c>
      <c r="F26" s="37">
        <v>7757.8099999999986</v>
      </c>
      <c r="G26" s="41">
        <v>9659.32</v>
      </c>
      <c r="H26" s="16">
        <v>7955.2000000000007</v>
      </c>
      <c r="I26" s="16">
        <v>31272.999999999989</v>
      </c>
      <c r="J26" s="16">
        <v>8057.6199999999981</v>
      </c>
      <c r="K26" s="16"/>
      <c r="L26" s="16"/>
      <c r="M26" s="16"/>
      <c r="N26" s="16"/>
      <c r="O26" s="16"/>
      <c r="P26" s="16"/>
      <c r="Q26" s="33">
        <f t="shared" si="1"/>
        <v>76081.329999999987</v>
      </c>
      <c r="R26" s="32">
        <f t="shared" si="2"/>
        <v>0.44986595316934713</v>
      </c>
      <c r="T26" s="6"/>
    </row>
    <row r="27" spans="1:20" x14ac:dyDescent="0.3">
      <c r="A27" s="36">
        <v>5524</v>
      </c>
      <c r="B27" s="14" t="s">
        <v>34</v>
      </c>
      <c r="C27" s="15" t="s">
        <v>73</v>
      </c>
      <c r="D27" s="41">
        <v>2008430.0000000061</v>
      </c>
      <c r="E27" s="37">
        <v>63596.079999999987</v>
      </c>
      <c r="F27" s="37">
        <v>70358.739999999962</v>
      </c>
      <c r="G27" s="41">
        <v>82567.039999999979</v>
      </c>
      <c r="H27" s="16">
        <v>105748.02000000011</v>
      </c>
      <c r="I27" s="16">
        <v>204277.22000000009</v>
      </c>
      <c r="J27" s="16">
        <v>118850.9899999999</v>
      </c>
      <c r="K27" s="16"/>
      <c r="L27" s="16"/>
      <c r="M27" s="16"/>
      <c r="N27" s="16"/>
      <c r="O27" s="16"/>
      <c r="P27" s="16"/>
      <c r="Q27" s="33">
        <f t="shared" si="1"/>
        <v>645398.09</v>
      </c>
      <c r="R27" s="32">
        <f t="shared" si="2"/>
        <v>0.32134457760539226</v>
      </c>
      <c r="T27" s="6"/>
    </row>
    <row r="28" spans="1:20" ht="27" x14ac:dyDescent="0.3">
      <c r="A28" s="36">
        <v>5525</v>
      </c>
      <c r="B28" s="14" t="s">
        <v>34</v>
      </c>
      <c r="C28" s="15" t="s">
        <v>74</v>
      </c>
      <c r="D28" s="41">
        <v>190000</v>
      </c>
      <c r="E28" s="37">
        <v>19769.87</v>
      </c>
      <c r="F28" s="37">
        <v>12381.61</v>
      </c>
      <c r="G28" s="41">
        <v>2154.88</v>
      </c>
      <c r="H28" s="16">
        <v>1529.88</v>
      </c>
      <c r="I28" s="16">
        <v>4478.6400000000003</v>
      </c>
      <c r="J28" s="16">
        <v>92348.46</v>
      </c>
      <c r="K28" s="16"/>
      <c r="L28" s="16"/>
      <c r="M28" s="16"/>
      <c r="N28" s="16"/>
      <c r="O28" s="16"/>
      <c r="P28" s="16"/>
      <c r="Q28" s="33">
        <f t="shared" si="1"/>
        <v>132663.34</v>
      </c>
      <c r="R28" s="32">
        <f t="shared" si="2"/>
        <v>0.69822810526315793</v>
      </c>
      <c r="T28" s="6"/>
    </row>
    <row r="29" spans="1:20" x14ac:dyDescent="0.3">
      <c r="A29" s="36">
        <v>5531</v>
      </c>
      <c r="B29" s="14" t="s">
        <v>34</v>
      </c>
      <c r="C29" s="15" t="s">
        <v>75</v>
      </c>
      <c r="D29" s="41">
        <v>96000</v>
      </c>
      <c r="E29" s="37">
        <v>434</v>
      </c>
      <c r="F29" s="37">
        <v>13541.31</v>
      </c>
      <c r="G29" s="41">
        <v>4507.57</v>
      </c>
      <c r="H29" s="16">
        <v>43240.350000000013</v>
      </c>
      <c r="I29" s="16">
        <v>29792.959999999999</v>
      </c>
      <c r="J29" s="16">
        <v>24582.28</v>
      </c>
      <c r="K29" s="16"/>
      <c r="L29" s="16"/>
      <c r="M29" s="16"/>
      <c r="N29" s="16"/>
      <c r="O29" s="16"/>
      <c r="P29" s="16"/>
      <c r="Q29" s="33">
        <f t="shared" si="1"/>
        <v>116098.47</v>
      </c>
      <c r="R29" s="32">
        <f t="shared" si="2"/>
        <v>1.2093590624999999</v>
      </c>
      <c r="T29" s="6"/>
    </row>
    <row r="30" spans="1:20" x14ac:dyDescent="0.3">
      <c r="A30" s="36">
        <v>5532</v>
      </c>
      <c r="B30" s="14" t="s">
        <v>34</v>
      </c>
      <c r="C30" s="15" t="s">
        <v>92</v>
      </c>
      <c r="D30" s="41">
        <v>454728.00000000029</v>
      </c>
      <c r="E30" s="37">
        <v>7133.170000000001</v>
      </c>
      <c r="F30" s="37">
        <v>68994.12</v>
      </c>
      <c r="G30" s="41">
        <v>35111.730000000003</v>
      </c>
      <c r="H30" s="16">
        <v>13096.05</v>
      </c>
      <c r="I30" s="16">
        <v>53797.23</v>
      </c>
      <c r="J30" s="16">
        <v>50073.35</v>
      </c>
      <c r="K30" s="16"/>
      <c r="L30" s="16"/>
      <c r="M30" s="16"/>
      <c r="N30" s="16"/>
      <c r="O30" s="16"/>
      <c r="P30" s="16"/>
      <c r="Q30" s="33">
        <f t="shared" si="1"/>
        <v>228205.65</v>
      </c>
      <c r="R30" s="32">
        <f t="shared" si="2"/>
        <v>0.50185088668390743</v>
      </c>
      <c r="T30" s="6"/>
    </row>
    <row r="31" spans="1:20" x14ac:dyDescent="0.3">
      <c r="A31" s="36">
        <v>5539</v>
      </c>
      <c r="B31" s="14" t="s">
        <v>34</v>
      </c>
      <c r="C31" s="15" t="s">
        <v>77</v>
      </c>
      <c r="D31" s="41">
        <v>36329.999999999971</v>
      </c>
      <c r="E31" s="37">
        <v>674.71</v>
      </c>
      <c r="F31" s="37">
        <v>1114.1600000000001</v>
      </c>
      <c r="G31" s="41">
        <v>484.1</v>
      </c>
      <c r="H31" s="16">
        <v>673.95</v>
      </c>
      <c r="I31" s="16">
        <v>635</v>
      </c>
      <c r="J31" s="16">
        <v>1541.8</v>
      </c>
      <c r="K31" s="16"/>
      <c r="L31" s="16"/>
      <c r="M31" s="16"/>
      <c r="N31" s="16"/>
      <c r="O31" s="16"/>
      <c r="P31" s="16"/>
      <c r="Q31" s="33">
        <f t="shared" si="1"/>
        <v>5123.72</v>
      </c>
      <c r="R31" s="32">
        <f t="shared" si="2"/>
        <v>0.14103275529865136</v>
      </c>
      <c r="T31" s="6"/>
    </row>
    <row r="32" spans="1:20" x14ac:dyDescent="0.3">
      <c r="A32" s="36">
        <v>5540</v>
      </c>
      <c r="B32" s="14" t="s">
        <v>34</v>
      </c>
      <c r="C32" s="15" t="s">
        <v>78</v>
      </c>
      <c r="D32" s="41">
        <v>1005521.000000003</v>
      </c>
      <c r="E32" s="37">
        <v>47753.059999999983</v>
      </c>
      <c r="F32" s="37">
        <v>54604.349999999969</v>
      </c>
      <c r="G32" s="41">
        <v>67006.59000000004</v>
      </c>
      <c r="H32" s="16">
        <v>53746.450000000033</v>
      </c>
      <c r="I32" s="16">
        <v>60465.410000000033</v>
      </c>
      <c r="J32" s="16">
        <v>64782.149999999958</v>
      </c>
      <c r="K32" s="16"/>
      <c r="L32" s="16"/>
      <c r="M32" s="16"/>
      <c r="N32" s="16"/>
      <c r="O32" s="16"/>
      <c r="P32" s="16"/>
      <c r="Q32" s="33">
        <f t="shared" si="1"/>
        <v>348358.01000000007</v>
      </c>
      <c r="R32" s="32">
        <f t="shared" si="2"/>
        <v>0.3464452855783211</v>
      </c>
      <c r="T32" s="6"/>
    </row>
    <row r="33" spans="1:29" x14ac:dyDescent="0.3">
      <c r="A33" s="36">
        <v>6010</v>
      </c>
      <c r="B33" s="14" t="s">
        <v>34</v>
      </c>
      <c r="C33" s="15" t="s">
        <v>93</v>
      </c>
      <c r="D33" s="41">
        <v>71270.000000000247</v>
      </c>
      <c r="E33" s="37">
        <v>3052.91</v>
      </c>
      <c r="F33" s="37">
        <v>603.13</v>
      </c>
      <c r="G33" s="41">
        <v>1049.22</v>
      </c>
      <c r="H33" s="16">
        <v>19857.88</v>
      </c>
      <c r="I33" s="16">
        <v>838.77</v>
      </c>
      <c r="J33" s="16">
        <v>3786.45</v>
      </c>
      <c r="K33" s="16"/>
      <c r="L33" s="16"/>
      <c r="M33" s="16"/>
      <c r="N33" s="16"/>
      <c r="O33" s="16"/>
      <c r="P33" s="16"/>
      <c r="Q33" s="33">
        <f t="shared" si="1"/>
        <v>29188.36</v>
      </c>
      <c r="R33" s="32">
        <f t="shared" si="2"/>
        <v>0.40954623263645151</v>
      </c>
      <c r="T33" s="6"/>
    </row>
    <row r="34" spans="1:29" x14ac:dyDescent="0.3">
      <c r="A34" s="38"/>
      <c r="B34" s="18"/>
      <c r="C34" s="1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T34" s="6"/>
    </row>
    <row r="35" spans="1:29" x14ac:dyDescent="0.3">
      <c r="A35" s="8" t="s">
        <v>97</v>
      </c>
      <c r="B35" s="9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29" s="10" customFormat="1" ht="27" x14ac:dyDescent="0.3">
      <c r="A36" s="44" t="s">
        <v>39</v>
      </c>
      <c r="B36" s="44" t="s">
        <v>81</v>
      </c>
      <c r="C36" s="44" t="s">
        <v>53</v>
      </c>
      <c r="D36" s="44" t="s">
        <v>38</v>
      </c>
      <c r="E36" s="44" t="s">
        <v>36</v>
      </c>
      <c r="F36" s="44" t="s">
        <v>37</v>
      </c>
      <c r="G36" s="44" t="s">
        <v>43</v>
      </c>
      <c r="H36" s="44" t="s">
        <v>44</v>
      </c>
      <c r="I36" s="44" t="s">
        <v>45</v>
      </c>
      <c r="J36" s="44" t="s">
        <v>46</v>
      </c>
      <c r="K36" s="44" t="s">
        <v>47</v>
      </c>
      <c r="L36" s="44" t="s">
        <v>48</v>
      </c>
      <c r="M36" s="44" t="s">
        <v>49</v>
      </c>
      <c r="N36" s="44" t="s">
        <v>50</v>
      </c>
      <c r="O36" s="44" t="s">
        <v>51</v>
      </c>
      <c r="P36" s="44" t="s">
        <v>52</v>
      </c>
      <c r="Q36" s="45" t="s">
        <v>82</v>
      </c>
      <c r="R36" s="45" t="s">
        <v>42</v>
      </c>
    </row>
    <row r="37" spans="1:29" x14ac:dyDescent="0.3">
      <c r="A37" s="11"/>
      <c r="B37" s="12"/>
      <c r="C37" s="13" t="s">
        <v>40</v>
      </c>
      <c r="D37" s="31">
        <f t="shared" ref="D37:P37" si="3">SUM(D38:D64)</f>
        <v>53919885.403999999</v>
      </c>
      <c r="E37" s="31">
        <f t="shared" si="3"/>
        <v>3542911.4700000007</v>
      </c>
      <c r="F37" s="31">
        <f t="shared" si="3"/>
        <v>3687699.1199999996</v>
      </c>
      <c r="G37" s="31">
        <f t="shared" si="3"/>
        <v>4423771.7100000009</v>
      </c>
      <c r="H37" s="31">
        <f t="shared" si="3"/>
        <v>4442241.7700000014</v>
      </c>
      <c r="I37" s="31">
        <f t="shared" si="3"/>
        <v>4750940.0599999987</v>
      </c>
      <c r="J37" s="31">
        <f t="shared" si="3"/>
        <v>4400329.3100000005</v>
      </c>
      <c r="K37" s="31">
        <f t="shared" si="3"/>
        <v>0</v>
      </c>
      <c r="L37" s="31">
        <f t="shared" si="3"/>
        <v>0</v>
      </c>
      <c r="M37" s="31">
        <f t="shared" si="3"/>
        <v>0</v>
      </c>
      <c r="N37" s="31">
        <f t="shared" si="3"/>
        <v>0</v>
      </c>
      <c r="O37" s="31">
        <f t="shared" si="3"/>
        <v>0</v>
      </c>
      <c r="P37" s="31">
        <f t="shared" si="3"/>
        <v>0</v>
      </c>
      <c r="Q37" s="31">
        <f>SUM(Q38:Q64)</f>
        <v>25247893.439999994</v>
      </c>
      <c r="R37" s="32">
        <f>Q37/D37</f>
        <v>0.46824827706564454</v>
      </c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ht="27" x14ac:dyDescent="0.3">
      <c r="A38" s="51">
        <v>1554</v>
      </c>
      <c r="B38" s="50" t="s">
        <v>33</v>
      </c>
      <c r="C38" s="56" t="s">
        <v>55</v>
      </c>
      <c r="D38" s="41">
        <v>1165685</v>
      </c>
      <c r="E38" s="37">
        <v>0</v>
      </c>
      <c r="F38" s="37">
        <v>0</v>
      </c>
      <c r="G38" s="16">
        <v>23828.52</v>
      </c>
      <c r="H38" s="16">
        <v>322181.7</v>
      </c>
      <c r="I38" s="16">
        <v>0</v>
      </c>
      <c r="J38" s="16">
        <v>0</v>
      </c>
      <c r="K38" s="16"/>
      <c r="L38" s="16"/>
      <c r="M38" s="16"/>
      <c r="N38" s="16"/>
      <c r="O38" s="16"/>
      <c r="P38" s="16"/>
      <c r="Q38" s="33">
        <f t="shared" ref="Q38:Q64" si="4">E38+F38+G38+H38+I38+J38+K38+L38+M38+N38+O38+P38</f>
        <v>346010.22000000003</v>
      </c>
      <c r="R38" s="32">
        <f t="shared" ref="R38:R64" si="5">Q38/D38</f>
        <v>0.29682994977202248</v>
      </c>
      <c r="T38" s="6"/>
      <c r="U38" s="6"/>
      <c r="V38" s="6"/>
      <c r="W38" s="6"/>
      <c r="X38" s="6"/>
    </row>
    <row r="39" spans="1:29" ht="27" x14ac:dyDescent="0.3">
      <c r="A39" s="40">
        <v>1555</v>
      </c>
      <c r="B39" s="52" t="s">
        <v>33</v>
      </c>
      <c r="C39" s="53" t="s">
        <v>56</v>
      </c>
      <c r="D39" s="41">
        <v>99999.999999999985</v>
      </c>
      <c r="E39" s="37">
        <v>0</v>
      </c>
      <c r="F39" s="37">
        <v>0</v>
      </c>
      <c r="G39" s="16">
        <v>0</v>
      </c>
      <c r="H39" s="16">
        <v>0</v>
      </c>
      <c r="I39" s="16">
        <v>45562.12</v>
      </c>
      <c r="J39" s="16">
        <v>0</v>
      </c>
      <c r="K39" s="16"/>
      <c r="L39" s="16"/>
      <c r="M39" s="16"/>
      <c r="N39" s="16"/>
      <c r="O39" s="16"/>
      <c r="P39" s="16"/>
      <c r="Q39" s="33">
        <f t="shared" si="4"/>
        <v>45562.12</v>
      </c>
      <c r="R39" s="32">
        <f t="shared" si="5"/>
        <v>0.45562120000000011</v>
      </c>
      <c r="T39" s="6"/>
    </row>
    <row r="40" spans="1:29" x14ac:dyDescent="0.3">
      <c r="A40" s="40">
        <v>1551</v>
      </c>
      <c r="B40" s="52" t="s">
        <v>33</v>
      </c>
      <c r="C40" s="53" t="s">
        <v>83</v>
      </c>
      <c r="D40" s="41">
        <v>2462000</v>
      </c>
      <c r="E40" s="37">
        <v>0</v>
      </c>
      <c r="F40" s="37">
        <v>0</v>
      </c>
      <c r="G40" s="16">
        <v>218593.5</v>
      </c>
      <c r="H40" s="16">
        <v>0</v>
      </c>
      <c r="I40" s="16">
        <v>161584.51</v>
      </c>
      <c r="J40" s="16">
        <v>197321.58</v>
      </c>
      <c r="K40" s="16"/>
      <c r="L40" s="16"/>
      <c r="M40" s="16"/>
      <c r="N40" s="16"/>
      <c r="O40" s="16"/>
      <c r="P40" s="16"/>
      <c r="Q40" s="33">
        <f t="shared" si="4"/>
        <v>577499.59</v>
      </c>
      <c r="R40" s="32">
        <f t="shared" si="5"/>
        <v>0.23456522745735173</v>
      </c>
      <c r="T40" s="6"/>
    </row>
    <row r="41" spans="1:29" x14ac:dyDescent="0.3">
      <c r="A41" s="40">
        <v>1560</v>
      </c>
      <c r="B41" s="52" t="s">
        <v>33</v>
      </c>
      <c r="C41" s="53" t="s">
        <v>84</v>
      </c>
      <c r="D41" s="41"/>
      <c r="E41" s="37">
        <v>7044.89</v>
      </c>
      <c r="F41" s="37"/>
      <c r="G41" s="16"/>
      <c r="H41" s="16">
        <v>28548</v>
      </c>
      <c r="I41" s="16">
        <v>6152.46</v>
      </c>
      <c r="J41" s="16"/>
      <c r="K41" s="16"/>
      <c r="L41" s="16"/>
      <c r="M41" s="16"/>
      <c r="N41" s="16"/>
      <c r="O41" s="16"/>
      <c r="P41" s="16"/>
      <c r="Q41" s="33">
        <f t="shared" si="4"/>
        <v>41745.35</v>
      </c>
      <c r="R41" s="32"/>
      <c r="T41" s="6"/>
    </row>
    <row r="42" spans="1:29" x14ac:dyDescent="0.3">
      <c r="A42" s="40">
        <v>4138</v>
      </c>
      <c r="B42" s="14" t="s">
        <v>34</v>
      </c>
      <c r="C42" s="53" t="s">
        <v>101</v>
      </c>
      <c r="D42" s="41">
        <v>10000</v>
      </c>
      <c r="E42" s="37">
        <v>0</v>
      </c>
      <c r="F42" s="37">
        <v>0</v>
      </c>
      <c r="G42" s="16">
        <v>0</v>
      </c>
      <c r="H42" s="16">
        <v>0</v>
      </c>
      <c r="I42" s="16">
        <v>0</v>
      </c>
      <c r="J42" s="16">
        <v>0</v>
      </c>
      <c r="K42" s="16"/>
      <c r="L42" s="16"/>
      <c r="M42" s="16"/>
      <c r="N42" s="16"/>
      <c r="O42" s="16"/>
      <c r="P42" s="16"/>
      <c r="Q42" s="33">
        <f t="shared" si="4"/>
        <v>0</v>
      </c>
      <c r="R42" s="32">
        <f t="shared" si="5"/>
        <v>0</v>
      </c>
      <c r="T42" s="6"/>
    </row>
    <row r="43" spans="1:29" x14ac:dyDescent="0.3">
      <c r="A43" s="36">
        <v>5002</v>
      </c>
      <c r="B43" s="14" t="s">
        <v>34</v>
      </c>
      <c r="C43" s="15" t="s">
        <v>85</v>
      </c>
      <c r="D43" s="41">
        <v>16317824</v>
      </c>
      <c r="E43" s="37">
        <v>1296434.3899999999</v>
      </c>
      <c r="F43" s="37">
        <v>1295477.5900000001</v>
      </c>
      <c r="G43" s="16">
        <v>1413896.28</v>
      </c>
      <c r="H43" s="16">
        <v>1502074.25</v>
      </c>
      <c r="I43" s="16">
        <v>1470018.0699999989</v>
      </c>
      <c r="J43" s="16">
        <v>1500518.43</v>
      </c>
      <c r="K43" s="16"/>
      <c r="L43" s="16"/>
      <c r="M43" s="16"/>
      <c r="N43" s="16"/>
      <c r="O43" s="16"/>
      <c r="P43" s="16"/>
      <c r="Q43" s="33">
        <f t="shared" si="4"/>
        <v>8478419.0099999979</v>
      </c>
      <c r="R43" s="32">
        <f t="shared" si="5"/>
        <v>0.51958024611614873</v>
      </c>
      <c r="T43" s="6"/>
    </row>
    <row r="44" spans="1:29" x14ac:dyDescent="0.3">
      <c r="A44" s="36">
        <v>5003</v>
      </c>
      <c r="B44" s="14" t="s">
        <v>34</v>
      </c>
      <c r="C44" s="15" t="s">
        <v>86</v>
      </c>
      <c r="D44" s="41">
        <v>7506031</v>
      </c>
      <c r="E44" s="37">
        <v>545181.93000000005</v>
      </c>
      <c r="F44" s="37">
        <v>571598.94999999995</v>
      </c>
      <c r="G44" s="16">
        <v>577327.75</v>
      </c>
      <c r="H44" s="16">
        <v>600261.2300000001</v>
      </c>
      <c r="I44" s="16">
        <v>622835.5299999998</v>
      </c>
      <c r="J44" s="16">
        <v>624470.81000000041</v>
      </c>
      <c r="K44" s="16"/>
      <c r="L44" s="16"/>
      <c r="M44" s="16"/>
      <c r="N44" s="16"/>
      <c r="O44" s="16"/>
      <c r="P44" s="16"/>
      <c r="Q44" s="33">
        <f t="shared" si="4"/>
        <v>3541676.2</v>
      </c>
      <c r="R44" s="32">
        <f t="shared" si="5"/>
        <v>0.47184406779028759</v>
      </c>
      <c r="T44" s="6"/>
    </row>
    <row r="45" spans="1:29" ht="27" x14ac:dyDescent="0.3">
      <c r="A45" s="36">
        <v>5005</v>
      </c>
      <c r="B45" s="14" t="s">
        <v>34</v>
      </c>
      <c r="C45" s="15" t="s">
        <v>87</v>
      </c>
      <c r="D45" s="41">
        <v>400796</v>
      </c>
      <c r="E45" s="37">
        <v>23617</v>
      </c>
      <c r="F45" s="37">
        <v>28410</v>
      </c>
      <c r="G45" s="16">
        <v>27337.5</v>
      </c>
      <c r="H45" s="16">
        <v>32151</v>
      </c>
      <c r="I45" s="16">
        <v>46828</v>
      </c>
      <c r="J45" s="16">
        <v>81886</v>
      </c>
      <c r="K45" s="16"/>
      <c r="L45" s="16"/>
      <c r="M45" s="16"/>
      <c r="N45" s="16"/>
      <c r="O45" s="16"/>
      <c r="P45" s="16"/>
      <c r="Q45" s="33">
        <f t="shared" si="4"/>
        <v>240229.5</v>
      </c>
      <c r="R45" s="32">
        <f t="shared" si="5"/>
        <v>0.5993809818461262</v>
      </c>
      <c r="T45" s="6"/>
    </row>
    <row r="46" spans="1:29" x14ac:dyDescent="0.3">
      <c r="A46" s="36">
        <v>5008</v>
      </c>
      <c r="B46" s="14" t="s">
        <v>34</v>
      </c>
      <c r="C46" s="15" t="s">
        <v>88</v>
      </c>
      <c r="D46" s="41">
        <v>895182</v>
      </c>
      <c r="E46" s="37">
        <v>3623</v>
      </c>
      <c r="F46" s="37">
        <v>5335</v>
      </c>
      <c r="G46" s="16">
        <v>2243</v>
      </c>
      <c r="H46" s="16">
        <v>31953</v>
      </c>
      <c r="I46" s="16">
        <v>181730</v>
      </c>
      <c r="J46" s="16">
        <v>14115</v>
      </c>
      <c r="K46" s="16"/>
      <c r="L46" s="16"/>
      <c r="M46" s="16"/>
      <c r="N46" s="16"/>
      <c r="O46" s="16"/>
      <c r="P46" s="16"/>
      <c r="Q46" s="33">
        <f t="shared" si="4"/>
        <v>238999</v>
      </c>
      <c r="R46" s="32">
        <f t="shared" si="5"/>
        <v>0.26698369716996095</v>
      </c>
      <c r="T46" s="6"/>
    </row>
    <row r="47" spans="1:29" x14ac:dyDescent="0.3">
      <c r="A47" s="36">
        <v>5050</v>
      </c>
      <c r="B47" s="14" t="s">
        <v>34</v>
      </c>
      <c r="C47" s="15" t="s">
        <v>62</v>
      </c>
      <c r="D47" s="41">
        <v>53299.999999999993</v>
      </c>
      <c r="E47" s="37">
        <v>5775.880000000001</v>
      </c>
      <c r="F47" s="37">
        <v>2620.92</v>
      </c>
      <c r="G47" s="16">
        <v>3461.9299999999989</v>
      </c>
      <c r="H47" s="16">
        <v>1724.26</v>
      </c>
      <c r="I47" s="16">
        <v>756.34</v>
      </c>
      <c r="J47" s="16">
        <v>4050.91</v>
      </c>
      <c r="K47" s="16"/>
      <c r="L47" s="16"/>
      <c r="M47" s="16"/>
      <c r="N47" s="16"/>
      <c r="O47" s="16"/>
      <c r="P47" s="16"/>
      <c r="Q47" s="33">
        <f t="shared" si="4"/>
        <v>18390.239999999998</v>
      </c>
      <c r="R47" s="32">
        <f t="shared" si="5"/>
        <v>0.34503264540337714</v>
      </c>
      <c r="T47" s="6"/>
    </row>
    <row r="48" spans="1:29" x14ac:dyDescent="0.3">
      <c r="A48" s="36">
        <v>5060</v>
      </c>
      <c r="B48" s="14" t="s">
        <v>34</v>
      </c>
      <c r="C48" s="15" t="s">
        <v>89</v>
      </c>
      <c r="D48" s="41">
        <v>8267924.4039999954</v>
      </c>
      <c r="E48" s="37">
        <v>636044.85000000091</v>
      </c>
      <c r="F48" s="37">
        <v>646185.12000000023</v>
      </c>
      <c r="G48" s="16">
        <v>687511.64000000048</v>
      </c>
      <c r="H48" s="16">
        <v>725112.85000000102</v>
      </c>
      <c r="I48" s="16">
        <v>726365.92000000027</v>
      </c>
      <c r="J48" s="16">
        <v>750164.10000000021</v>
      </c>
      <c r="K48" s="16"/>
      <c r="L48" s="16"/>
      <c r="M48" s="16"/>
      <c r="N48" s="16"/>
      <c r="O48" s="16"/>
      <c r="P48" s="16"/>
      <c r="Q48" s="33">
        <f t="shared" si="4"/>
        <v>4171384.4800000032</v>
      </c>
      <c r="R48" s="32">
        <f t="shared" si="5"/>
        <v>0.50452619982614988</v>
      </c>
      <c r="T48" s="6"/>
    </row>
    <row r="49" spans="1:20" x14ac:dyDescent="0.3">
      <c r="A49" s="36">
        <v>5500</v>
      </c>
      <c r="B49" s="14" t="s">
        <v>34</v>
      </c>
      <c r="C49" s="15" t="s">
        <v>64</v>
      </c>
      <c r="D49" s="41">
        <v>1245339.9999999991</v>
      </c>
      <c r="E49" s="37">
        <v>92293.649999999965</v>
      </c>
      <c r="F49" s="37">
        <v>92751.979999999923</v>
      </c>
      <c r="G49" s="16">
        <v>95224.660000000062</v>
      </c>
      <c r="H49" s="16">
        <v>98481.190000000031</v>
      </c>
      <c r="I49" s="16">
        <v>84643.129999999917</v>
      </c>
      <c r="J49" s="16">
        <v>82876.52</v>
      </c>
      <c r="K49" s="16"/>
      <c r="L49" s="16"/>
      <c r="M49" s="16"/>
      <c r="N49" s="16"/>
      <c r="O49" s="16"/>
      <c r="P49" s="16"/>
      <c r="Q49" s="33">
        <f t="shared" si="4"/>
        <v>546271.12999999989</v>
      </c>
      <c r="R49" s="32">
        <f t="shared" si="5"/>
        <v>0.43865219939936106</v>
      </c>
      <c r="T49" s="6"/>
    </row>
    <row r="50" spans="1:20" x14ac:dyDescent="0.3">
      <c r="A50" s="36">
        <v>5503</v>
      </c>
      <c r="B50" s="14" t="s">
        <v>34</v>
      </c>
      <c r="C50" s="15" t="s">
        <v>65</v>
      </c>
      <c r="D50" s="41">
        <v>183381.99999999991</v>
      </c>
      <c r="E50" s="37">
        <v>10703.86</v>
      </c>
      <c r="F50" s="37">
        <v>5125.75</v>
      </c>
      <c r="G50" s="16">
        <v>2389.5700000000002</v>
      </c>
      <c r="H50" s="16">
        <v>6660.7699999999986</v>
      </c>
      <c r="I50" s="16">
        <v>23240.63</v>
      </c>
      <c r="J50" s="16">
        <v>20674.53</v>
      </c>
      <c r="K50" s="16"/>
      <c r="L50" s="16"/>
      <c r="M50" s="16"/>
      <c r="N50" s="16"/>
      <c r="O50" s="16"/>
      <c r="P50" s="16"/>
      <c r="Q50" s="33">
        <f t="shared" si="4"/>
        <v>68795.11</v>
      </c>
      <c r="R50" s="32">
        <f t="shared" si="5"/>
        <v>0.3751464702097263</v>
      </c>
      <c r="T50" s="6"/>
    </row>
    <row r="51" spans="1:20" x14ac:dyDescent="0.3">
      <c r="A51" s="36">
        <v>5504</v>
      </c>
      <c r="B51" s="14" t="s">
        <v>34</v>
      </c>
      <c r="C51" s="15" t="s">
        <v>90</v>
      </c>
      <c r="D51" s="41">
        <v>125086</v>
      </c>
      <c r="E51" s="37">
        <v>9113.3799999999992</v>
      </c>
      <c r="F51" s="37">
        <v>9148.869999999999</v>
      </c>
      <c r="G51" s="16">
        <v>15010.31</v>
      </c>
      <c r="H51" s="16">
        <v>9104.89</v>
      </c>
      <c r="I51" s="16">
        <v>8364.36</v>
      </c>
      <c r="J51" s="16">
        <v>6824.71</v>
      </c>
      <c r="K51" s="16"/>
      <c r="L51" s="16"/>
      <c r="M51" s="16"/>
      <c r="N51" s="16"/>
      <c r="O51" s="16"/>
      <c r="P51" s="16"/>
      <c r="Q51" s="33">
        <f t="shared" si="4"/>
        <v>57566.52</v>
      </c>
      <c r="R51" s="32">
        <f t="shared" si="5"/>
        <v>0.46021553171418061</v>
      </c>
      <c r="T51" s="6"/>
    </row>
    <row r="52" spans="1:20" x14ac:dyDescent="0.3">
      <c r="A52" s="36">
        <v>5511</v>
      </c>
      <c r="B52" s="14" t="s">
        <v>34</v>
      </c>
      <c r="C52" s="15" t="s">
        <v>67</v>
      </c>
      <c r="D52" s="41">
        <v>3217928.9999999991</v>
      </c>
      <c r="E52" s="37">
        <v>350238.14</v>
      </c>
      <c r="F52" s="37">
        <v>310594.75</v>
      </c>
      <c r="G52" s="16">
        <v>314768.63999999972</v>
      </c>
      <c r="H52" s="16">
        <v>181451.97</v>
      </c>
      <c r="I52" s="16">
        <v>212532.90999999971</v>
      </c>
      <c r="J52" s="16">
        <v>241277.4399999998</v>
      </c>
      <c r="K52" s="16"/>
      <c r="L52" s="16"/>
      <c r="M52" s="16"/>
      <c r="N52" s="16"/>
      <c r="O52" s="16"/>
      <c r="P52" s="16"/>
      <c r="Q52" s="33">
        <f t="shared" si="4"/>
        <v>1610863.8499999992</v>
      </c>
      <c r="R52" s="32">
        <f t="shared" si="5"/>
        <v>0.50059023987166895</v>
      </c>
      <c r="T52" s="6"/>
    </row>
    <row r="53" spans="1:20" x14ac:dyDescent="0.3">
      <c r="A53" s="36">
        <v>5513</v>
      </c>
      <c r="B53" s="14" t="s">
        <v>34</v>
      </c>
      <c r="C53" s="15" t="s">
        <v>91</v>
      </c>
      <c r="D53" s="41">
        <v>3616550</v>
      </c>
      <c r="E53" s="37">
        <v>223313.54999999981</v>
      </c>
      <c r="F53" s="37">
        <v>286020.82999999978</v>
      </c>
      <c r="G53" s="16">
        <v>322394.42</v>
      </c>
      <c r="H53" s="16">
        <v>411351.75</v>
      </c>
      <c r="I53" s="16">
        <v>403684.13000000041</v>
      </c>
      <c r="J53" s="16">
        <v>258915.91</v>
      </c>
      <c r="K53" s="16"/>
      <c r="L53" s="16"/>
      <c r="M53" s="16"/>
      <c r="N53" s="16"/>
      <c r="O53" s="16"/>
      <c r="P53" s="16"/>
      <c r="Q53" s="33">
        <f t="shared" si="4"/>
        <v>1905680.5899999999</v>
      </c>
      <c r="R53" s="32">
        <f t="shared" si="5"/>
        <v>0.5269332900139635</v>
      </c>
      <c r="T53" s="6"/>
    </row>
    <row r="54" spans="1:20" x14ac:dyDescent="0.3">
      <c r="A54" s="36">
        <v>5514</v>
      </c>
      <c r="B54" s="14" t="s">
        <v>34</v>
      </c>
      <c r="C54" s="15" t="s">
        <v>69</v>
      </c>
      <c r="D54" s="41">
        <v>945000</v>
      </c>
      <c r="E54" s="37">
        <v>19181.23</v>
      </c>
      <c r="F54" s="37">
        <v>40120.5</v>
      </c>
      <c r="G54" s="16">
        <v>63229.400000000009</v>
      </c>
      <c r="H54" s="16">
        <v>62703.440000000017</v>
      </c>
      <c r="I54" s="16">
        <v>146010.95000000001</v>
      </c>
      <c r="J54" s="16">
        <v>36396.900000000009</v>
      </c>
      <c r="K54" s="16"/>
      <c r="L54" s="16"/>
      <c r="M54" s="16"/>
      <c r="N54" s="16"/>
      <c r="O54" s="16"/>
      <c r="P54" s="16"/>
      <c r="Q54" s="33">
        <f t="shared" si="4"/>
        <v>367642.42000000004</v>
      </c>
      <c r="R54" s="32">
        <f t="shared" si="5"/>
        <v>0.38903959788359793</v>
      </c>
      <c r="T54" s="6"/>
    </row>
    <row r="55" spans="1:20" ht="27" x14ac:dyDescent="0.3">
      <c r="A55" s="36">
        <v>5515</v>
      </c>
      <c r="B55" s="14" t="s">
        <v>34</v>
      </c>
      <c r="C55" s="15" t="s">
        <v>70</v>
      </c>
      <c r="D55" s="41">
        <v>690536.99999999988</v>
      </c>
      <c r="E55" s="37">
        <v>43603.040000000001</v>
      </c>
      <c r="F55" s="37">
        <v>42763.34</v>
      </c>
      <c r="G55" s="16">
        <v>54683.700000000033</v>
      </c>
      <c r="H55" s="16">
        <v>33039.359999999993</v>
      </c>
      <c r="I55" s="16">
        <v>46938.66000000004</v>
      </c>
      <c r="J55" s="16">
        <v>70889.900000000009</v>
      </c>
      <c r="K55" s="16"/>
      <c r="L55" s="16"/>
      <c r="M55" s="16"/>
      <c r="N55" s="16"/>
      <c r="O55" s="16"/>
      <c r="P55" s="16"/>
      <c r="Q55" s="33">
        <f t="shared" si="4"/>
        <v>291918.00000000006</v>
      </c>
      <c r="R55" s="32">
        <f t="shared" si="5"/>
        <v>0.42274056277940225</v>
      </c>
      <c r="T55" s="6"/>
    </row>
    <row r="56" spans="1:20" x14ac:dyDescent="0.3">
      <c r="A56" s="36">
        <v>5521</v>
      </c>
      <c r="B56" s="14" t="s">
        <v>34</v>
      </c>
      <c r="C56" s="15" t="s">
        <v>71</v>
      </c>
      <c r="D56" s="41">
        <v>2685920</v>
      </c>
      <c r="E56" s="37">
        <v>122950.4999999999</v>
      </c>
      <c r="F56" s="37">
        <v>122190.28999999991</v>
      </c>
      <c r="G56" s="16">
        <v>399330.44000000018</v>
      </c>
      <c r="H56" s="16">
        <v>149594.3299999999</v>
      </c>
      <c r="I56" s="16">
        <v>178134.11000000019</v>
      </c>
      <c r="J56" s="16">
        <v>145923.47000000009</v>
      </c>
      <c r="K56" s="16"/>
      <c r="L56" s="16"/>
      <c r="M56" s="16"/>
      <c r="N56" s="16"/>
      <c r="O56" s="16"/>
      <c r="P56" s="16"/>
      <c r="Q56" s="33">
        <f t="shared" si="4"/>
        <v>1118123.1400000001</v>
      </c>
      <c r="R56" s="32">
        <f t="shared" si="5"/>
        <v>0.41629055965926021</v>
      </c>
      <c r="T56" s="6"/>
    </row>
    <row r="57" spans="1:20" x14ac:dyDescent="0.3">
      <c r="A57" s="36">
        <v>5522</v>
      </c>
      <c r="B57" s="14" t="s">
        <v>34</v>
      </c>
      <c r="C57" s="15" t="s">
        <v>72</v>
      </c>
      <c r="D57" s="41">
        <v>169120</v>
      </c>
      <c r="E57" s="37">
        <v>11378.38</v>
      </c>
      <c r="F57" s="37">
        <v>7757.8099999999986</v>
      </c>
      <c r="G57" s="16">
        <v>9659.32</v>
      </c>
      <c r="H57" s="16">
        <v>7955.2000000000007</v>
      </c>
      <c r="I57" s="16">
        <v>31272.999999999989</v>
      </c>
      <c r="J57" s="16">
        <v>8057.6199999999981</v>
      </c>
      <c r="K57" s="16"/>
      <c r="L57" s="16"/>
      <c r="M57" s="16"/>
      <c r="N57" s="16"/>
      <c r="O57" s="16"/>
      <c r="P57" s="16"/>
      <c r="Q57" s="33">
        <f t="shared" si="4"/>
        <v>76081.329999999987</v>
      </c>
      <c r="R57" s="32">
        <f t="shared" si="5"/>
        <v>0.44986595316934713</v>
      </c>
      <c r="T57" s="6"/>
    </row>
    <row r="58" spans="1:20" x14ac:dyDescent="0.3">
      <c r="A58" s="36">
        <v>5524</v>
      </c>
      <c r="B58" s="14" t="s">
        <v>34</v>
      </c>
      <c r="C58" s="15" t="s">
        <v>73</v>
      </c>
      <c r="D58" s="41">
        <v>2008430</v>
      </c>
      <c r="E58" s="37">
        <v>63596.079999999987</v>
      </c>
      <c r="F58" s="37">
        <v>70358.739999999962</v>
      </c>
      <c r="G58" s="16">
        <v>82567.039999999979</v>
      </c>
      <c r="H58" s="16">
        <v>105748.02000000011</v>
      </c>
      <c r="I58" s="16">
        <v>204277.22000000009</v>
      </c>
      <c r="J58" s="16">
        <v>118850.9899999999</v>
      </c>
      <c r="K58" s="16"/>
      <c r="L58" s="16"/>
      <c r="M58" s="16"/>
      <c r="N58" s="16"/>
      <c r="O58" s="16"/>
      <c r="P58" s="16"/>
      <c r="Q58" s="33">
        <f t="shared" si="4"/>
        <v>645398.09</v>
      </c>
      <c r="R58" s="32">
        <f t="shared" si="5"/>
        <v>0.32134457760539326</v>
      </c>
      <c r="T58" s="6"/>
    </row>
    <row r="59" spans="1:20" ht="27" x14ac:dyDescent="0.3">
      <c r="A59" s="36">
        <v>5525</v>
      </c>
      <c r="B59" s="14" t="s">
        <v>34</v>
      </c>
      <c r="C59" s="15" t="s">
        <v>74</v>
      </c>
      <c r="D59" s="41">
        <v>190000</v>
      </c>
      <c r="E59" s="37">
        <v>19769.87</v>
      </c>
      <c r="F59" s="37">
        <v>12381.61</v>
      </c>
      <c r="G59" s="16">
        <v>2154.88</v>
      </c>
      <c r="H59" s="16">
        <v>1529.88</v>
      </c>
      <c r="I59" s="16">
        <v>4478.6400000000003</v>
      </c>
      <c r="J59" s="16">
        <v>92348.46</v>
      </c>
      <c r="K59" s="16"/>
      <c r="L59" s="16"/>
      <c r="M59" s="16"/>
      <c r="N59" s="16"/>
      <c r="O59" s="16"/>
      <c r="P59" s="16"/>
      <c r="Q59" s="33">
        <f t="shared" si="4"/>
        <v>132663.34</v>
      </c>
      <c r="R59" s="32">
        <f t="shared" si="5"/>
        <v>0.69822810526315793</v>
      </c>
      <c r="T59" s="6"/>
    </row>
    <row r="60" spans="1:20" x14ac:dyDescent="0.3">
      <c r="A60" s="36">
        <v>5531</v>
      </c>
      <c r="B60" s="14" t="s">
        <v>34</v>
      </c>
      <c r="C60" s="15" t="s">
        <v>75</v>
      </c>
      <c r="D60" s="41">
        <v>96000</v>
      </c>
      <c r="E60" s="37">
        <v>434</v>
      </c>
      <c r="F60" s="37">
        <v>13541.31</v>
      </c>
      <c r="G60" s="16">
        <v>4507.57</v>
      </c>
      <c r="H60" s="16">
        <v>43240.350000000013</v>
      </c>
      <c r="I60" s="16">
        <v>29792.959999999999</v>
      </c>
      <c r="J60" s="16">
        <v>24582.28</v>
      </c>
      <c r="K60" s="16"/>
      <c r="L60" s="16"/>
      <c r="M60" s="16"/>
      <c r="N60" s="16"/>
      <c r="O60" s="16"/>
      <c r="P60" s="16"/>
      <c r="Q60" s="33">
        <f t="shared" si="4"/>
        <v>116098.47</v>
      </c>
      <c r="R60" s="32">
        <f t="shared" si="5"/>
        <v>1.2093590624999999</v>
      </c>
      <c r="T60" s="6"/>
    </row>
    <row r="61" spans="1:20" x14ac:dyDescent="0.3">
      <c r="A61" s="36">
        <v>5532</v>
      </c>
      <c r="B61" s="14" t="s">
        <v>34</v>
      </c>
      <c r="C61" s="15" t="s">
        <v>92</v>
      </c>
      <c r="D61" s="41">
        <v>454728</v>
      </c>
      <c r="E61" s="37">
        <v>7133.170000000001</v>
      </c>
      <c r="F61" s="37">
        <v>68994.12</v>
      </c>
      <c r="G61" s="16">
        <v>35111.730000000003</v>
      </c>
      <c r="H61" s="16">
        <v>13096.05</v>
      </c>
      <c r="I61" s="16">
        <v>53797.23</v>
      </c>
      <c r="J61" s="16">
        <v>50073.35</v>
      </c>
      <c r="K61" s="16"/>
      <c r="L61" s="16"/>
      <c r="M61" s="16"/>
      <c r="N61" s="16"/>
      <c r="O61" s="16"/>
      <c r="P61" s="16"/>
      <c r="Q61" s="33">
        <f t="shared" si="4"/>
        <v>228205.65</v>
      </c>
      <c r="R61" s="32">
        <f t="shared" si="5"/>
        <v>0.50185088668390776</v>
      </c>
      <c r="T61" s="6"/>
    </row>
    <row r="62" spans="1:20" x14ac:dyDescent="0.3">
      <c r="A62" s="36">
        <v>5539</v>
      </c>
      <c r="B62" s="14" t="s">
        <v>34</v>
      </c>
      <c r="C62" s="15" t="s">
        <v>77</v>
      </c>
      <c r="D62" s="41">
        <v>36329.999999999993</v>
      </c>
      <c r="E62" s="37">
        <v>674.71</v>
      </c>
      <c r="F62" s="37">
        <v>1114.1600000000001</v>
      </c>
      <c r="G62" s="16">
        <v>484.1</v>
      </c>
      <c r="H62" s="16">
        <v>673.95</v>
      </c>
      <c r="I62" s="16">
        <v>635</v>
      </c>
      <c r="J62" s="16">
        <v>1541.8</v>
      </c>
      <c r="K62" s="16"/>
      <c r="L62" s="16"/>
      <c r="M62" s="16"/>
      <c r="N62" s="16"/>
      <c r="O62" s="16"/>
      <c r="P62" s="16"/>
      <c r="Q62" s="33">
        <f t="shared" si="4"/>
        <v>5123.72</v>
      </c>
      <c r="R62" s="32">
        <f t="shared" si="5"/>
        <v>0.14103275529865128</v>
      </c>
      <c r="T62" s="6"/>
    </row>
    <row r="63" spans="1:20" x14ac:dyDescent="0.3">
      <c r="A63" s="36">
        <v>5540</v>
      </c>
      <c r="B63" s="14" t="s">
        <v>34</v>
      </c>
      <c r="C63" s="15" t="s">
        <v>78</v>
      </c>
      <c r="D63" s="41">
        <v>1005521</v>
      </c>
      <c r="E63" s="37">
        <v>47753.059999999983</v>
      </c>
      <c r="F63" s="37">
        <v>54604.349999999969</v>
      </c>
      <c r="G63" s="16">
        <v>67006.59000000004</v>
      </c>
      <c r="H63" s="16">
        <v>53746.450000000033</v>
      </c>
      <c r="I63" s="16">
        <v>60465.410000000033</v>
      </c>
      <c r="J63" s="16">
        <v>64782.149999999958</v>
      </c>
      <c r="K63" s="16"/>
      <c r="L63" s="16"/>
      <c r="M63" s="16"/>
      <c r="N63" s="16"/>
      <c r="O63" s="16"/>
      <c r="P63" s="16"/>
      <c r="Q63" s="33">
        <f t="shared" si="4"/>
        <v>348358.01000000007</v>
      </c>
      <c r="R63" s="32">
        <f t="shared" si="5"/>
        <v>0.34644528557832216</v>
      </c>
      <c r="T63" s="6"/>
    </row>
    <row r="64" spans="1:20" x14ac:dyDescent="0.3">
      <c r="A64" s="36">
        <v>6010</v>
      </c>
      <c r="B64" s="14" t="s">
        <v>34</v>
      </c>
      <c r="C64" s="15" t="s">
        <v>93</v>
      </c>
      <c r="D64" s="41">
        <v>71270</v>
      </c>
      <c r="E64" s="37">
        <v>3052.91</v>
      </c>
      <c r="F64" s="37">
        <v>603.13</v>
      </c>
      <c r="G64" s="16">
        <v>1049.22</v>
      </c>
      <c r="H64" s="16">
        <v>19857.88</v>
      </c>
      <c r="I64" s="16">
        <v>838.77</v>
      </c>
      <c r="J64" s="16">
        <v>3786.45</v>
      </c>
      <c r="K64" s="16"/>
      <c r="L64" s="16"/>
      <c r="M64" s="16"/>
      <c r="N64" s="16"/>
      <c r="O64" s="16"/>
      <c r="P64" s="16"/>
      <c r="Q64" s="33">
        <f t="shared" si="4"/>
        <v>29188.36</v>
      </c>
      <c r="R64" s="32">
        <f t="shared" si="5"/>
        <v>0.40954623263645296</v>
      </c>
      <c r="T64" s="6"/>
    </row>
    <row r="65" spans="1:18" s="20" customFormat="1" ht="9" customHeight="1" x14ac:dyDescent="0.3">
      <c r="A65" s="17"/>
      <c r="B65" s="18"/>
      <c r="C65" s="19"/>
      <c r="D65" s="21"/>
      <c r="E65" s="21"/>
      <c r="F65" s="21"/>
      <c r="G65" s="21"/>
      <c r="H65" s="22"/>
      <c r="I65" s="21"/>
      <c r="J65" s="21"/>
      <c r="K65" s="21"/>
      <c r="L65" s="21"/>
      <c r="M65" s="21"/>
      <c r="N65" s="21"/>
      <c r="O65" s="21"/>
      <c r="P65" s="21"/>
      <c r="Q65" s="34"/>
      <c r="R65" s="35"/>
    </row>
    <row r="66" spans="1:18" s="20" customFormat="1" ht="16.2" customHeight="1" x14ac:dyDescent="0.3">
      <c r="A66" s="17"/>
      <c r="B66" s="18"/>
      <c r="C66" s="19"/>
      <c r="D66" s="21"/>
      <c r="E66" s="21"/>
      <c r="F66" s="21"/>
      <c r="G66" s="21"/>
      <c r="H66" s="22"/>
      <c r="I66" s="21"/>
      <c r="J66" s="21"/>
      <c r="K66" s="21"/>
      <c r="L66" s="21"/>
      <c r="M66" s="21"/>
      <c r="N66" s="21"/>
      <c r="O66" s="21"/>
      <c r="P66" s="21"/>
      <c r="Q66" s="34"/>
      <c r="R66" s="35"/>
    </row>
    <row r="67" spans="1:18" x14ac:dyDescent="0.3">
      <c r="A67" s="8" t="s">
        <v>98</v>
      </c>
      <c r="B67" s="9"/>
      <c r="Q67" s="6"/>
      <c r="R67" s="23"/>
    </row>
    <row r="68" spans="1:18" s="10" customFormat="1" ht="27" x14ac:dyDescent="0.3">
      <c r="A68" s="44" t="s">
        <v>39</v>
      </c>
      <c r="B68" s="44" t="s">
        <v>81</v>
      </c>
      <c r="C68" s="44" t="s">
        <v>53</v>
      </c>
      <c r="D68" s="44" t="s">
        <v>38</v>
      </c>
      <c r="E68" s="44" t="s">
        <v>36</v>
      </c>
      <c r="F68" s="44" t="s">
        <v>37</v>
      </c>
      <c r="G68" s="44" t="s">
        <v>43</v>
      </c>
      <c r="H68" s="44" t="s">
        <v>44</v>
      </c>
      <c r="I68" s="44" t="s">
        <v>45</v>
      </c>
      <c r="J68" s="44" t="s">
        <v>46</v>
      </c>
      <c r="K68" s="44" t="s">
        <v>47</v>
      </c>
      <c r="L68" s="44" t="s">
        <v>48</v>
      </c>
      <c r="M68" s="44" t="s">
        <v>49</v>
      </c>
      <c r="N68" s="44" t="s">
        <v>50</v>
      </c>
      <c r="O68" s="44" t="s">
        <v>51</v>
      </c>
      <c r="P68" s="44" t="s">
        <v>52</v>
      </c>
      <c r="Q68" s="46" t="s">
        <v>82</v>
      </c>
      <c r="R68" s="47" t="s">
        <v>42</v>
      </c>
    </row>
    <row r="69" spans="1:18" x14ac:dyDescent="0.3">
      <c r="A69" s="24"/>
      <c r="B69" s="24"/>
      <c r="C69" s="13" t="s">
        <v>40</v>
      </c>
      <c r="D69" s="42">
        <f t="shared" ref="D69:Q69" si="6">SUM(D70:D72)</f>
        <v>1518344</v>
      </c>
      <c r="E69" s="42">
        <f t="shared" si="6"/>
        <v>232513.03</v>
      </c>
      <c r="F69" s="42">
        <f t="shared" si="6"/>
        <v>555895.43999999994</v>
      </c>
      <c r="G69" s="42">
        <f t="shared" si="6"/>
        <v>393300.16</v>
      </c>
      <c r="H69" s="42">
        <f t="shared" si="6"/>
        <v>209494.45</v>
      </c>
      <c r="I69" s="42">
        <f t="shared" si="6"/>
        <v>85292.45</v>
      </c>
      <c r="J69" s="42">
        <f t="shared" si="6"/>
        <v>13129.88</v>
      </c>
      <c r="K69" s="42">
        <f t="shared" si="6"/>
        <v>0</v>
      </c>
      <c r="L69" s="42">
        <f t="shared" si="6"/>
        <v>0</v>
      </c>
      <c r="M69" s="42">
        <f t="shared" si="6"/>
        <v>0</v>
      </c>
      <c r="N69" s="42">
        <f t="shared" si="6"/>
        <v>0</v>
      </c>
      <c r="O69" s="42">
        <f t="shared" si="6"/>
        <v>0</v>
      </c>
      <c r="P69" s="42">
        <f t="shared" si="6"/>
        <v>0</v>
      </c>
      <c r="Q69" s="42">
        <f t="shared" si="6"/>
        <v>1489625.4100000001</v>
      </c>
      <c r="R69" s="25">
        <f>Q69/D69</f>
        <v>0.98108558403102342</v>
      </c>
    </row>
    <row r="70" spans="1:18" x14ac:dyDescent="0.3">
      <c r="A70" s="40">
        <v>1551</v>
      </c>
      <c r="B70" s="14" t="s">
        <v>33</v>
      </c>
      <c r="C70" s="15" t="s">
        <v>83</v>
      </c>
      <c r="D70" s="26">
        <v>1254365</v>
      </c>
      <c r="E70" s="27">
        <v>232513.03</v>
      </c>
      <c r="F70" s="27">
        <v>555895.43999999994</v>
      </c>
      <c r="G70" s="16">
        <v>271788.15999999997</v>
      </c>
      <c r="H70" s="27">
        <v>130496.29</v>
      </c>
      <c r="I70" s="27">
        <v>63672.09</v>
      </c>
      <c r="J70" s="27">
        <v>0</v>
      </c>
      <c r="K70" s="27"/>
      <c r="L70" s="27"/>
      <c r="M70" s="27"/>
      <c r="N70" s="27"/>
      <c r="O70" s="27"/>
      <c r="P70" s="27"/>
      <c r="Q70" s="28">
        <f>E70+F70+G70+H70+I70+J70+K70+L70+M70+N70+O70+P70</f>
        <v>1254365.01</v>
      </c>
      <c r="R70" s="25">
        <f>Q70/D70</f>
        <v>1.0000000079721612</v>
      </c>
    </row>
    <row r="71" spans="1:18" x14ac:dyDescent="0.3">
      <c r="A71" s="40">
        <v>5511</v>
      </c>
      <c r="B71" s="14" t="s">
        <v>34</v>
      </c>
      <c r="C71" s="15" t="s">
        <v>67</v>
      </c>
      <c r="D71" s="26">
        <v>113979</v>
      </c>
      <c r="E71" s="29">
        <v>0</v>
      </c>
      <c r="F71" s="27">
        <v>0</v>
      </c>
      <c r="G71" s="16">
        <v>0</v>
      </c>
      <c r="H71" s="27">
        <v>78998.160000000018</v>
      </c>
      <c r="I71" s="27">
        <v>21620.36</v>
      </c>
      <c r="J71" s="27">
        <v>13129.88</v>
      </c>
      <c r="K71" s="27"/>
      <c r="L71" s="27"/>
      <c r="M71" s="27"/>
      <c r="N71" s="27"/>
      <c r="O71" s="27"/>
      <c r="P71" s="27"/>
      <c r="Q71" s="28">
        <f t="shared" ref="Q71:Q72" si="7">E71+F71+G71+H71+I71+J71+K71+L71+M71+N71+O71+P71</f>
        <v>113748.40000000002</v>
      </c>
      <c r="R71" s="25">
        <f t="shared" ref="R71" si="8">Q71/D71</f>
        <v>0.9979768202914574</v>
      </c>
    </row>
    <row r="72" spans="1:18" ht="27" x14ac:dyDescent="0.3">
      <c r="A72" s="36">
        <v>5515</v>
      </c>
      <c r="B72" s="14" t="s">
        <v>34</v>
      </c>
      <c r="C72" s="15" t="s">
        <v>70</v>
      </c>
      <c r="D72" s="26">
        <v>150000</v>
      </c>
      <c r="E72" s="29">
        <v>0</v>
      </c>
      <c r="F72" s="27">
        <v>0</v>
      </c>
      <c r="G72" s="16">
        <v>121512</v>
      </c>
      <c r="H72" s="27">
        <v>0</v>
      </c>
      <c r="I72" s="27">
        <v>0</v>
      </c>
      <c r="J72" s="27">
        <v>0</v>
      </c>
      <c r="K72" s="27"/>
      <c r="L72" s="27"/>
      <c r="M72" s="27"/>
      <c r="N72" s="27"/>
      <c r="O72" s="27"/>
      <c r="P72" s="27"/>
      <c r="Q72" s="28">
        <f t="shared" si="7"/>
        <v>121512</v>
      </c>
      <c r="R72" s="25">
        <f>Q72/D72</f>
        <v>0.81008000000000002</v>
      </c>
    </row>
    <row r="74" spans="1:18" x14ac:dyDescent="0.3"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x14ac:dyDescent="0.3"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1"/>
  <sheetViews>
    <sheetView tabSelected="1" topLeftCell="A236" workbookViewId="0">
      <selection activeCell="L261" sqref="L261"/>
    </sheetView>
  </sheetViews>
  <sheetFormatPr defaultRowHeight="14.4" outlineLevelCol="1" x14ac:dyDescent="0.3"/>
  <cols>
    <col min="1" max="1" width="33.109375" style="61" customWidth="1"/>
    <col min="2" max="3" width="15.6640625" style="61" customWidth="1"/>
    <col min="4" max="4" width="9.88671875" style="61" bestFit="1" customWidth="1"/>
    <col min="5" max="5" width="41.33203125" style="61" customWidth="1"/>
    <col min="6" max="6" width="9.88671875" style="61" customWidth="1"/>
    <col min="7" max="12" width="9.109375" style="61" customWidth="1"/>
    <col min="13" max="18" width="9.109375" style="61" hidden="1" customWidth="1" outlineLevel="1"/>
    <col min="19" max="19" width="9.6640625" style="61" customWidth="1" collapsed="1"/>
    <col min="20" max="20" width="9.88671875" style="61" customWidth="1"/>
    <col min="21" max="21" width="10.77734375" style="61" customWidth="1"/>
    <col min="22" max="22" width="0" style="61" hidden="1" customWidth="1"/>
    <col min="23" max="16384" width="8.88671875" style="61"/>
  </cols>
  <sheetData>
    <row r="1" spans="1:22" x14ac:dyDescent="0.3">
      <c r="A1" s="2" t="s">
        <v>114</v>
      </c>
      <c r="U1" s="70" t="s">
        <v>94</v>
      </c>
    </row>
    <row r="2" spans="1:22" x14ac:dyDescent="0.3">
      <c r="A2" s="4" t="s">
        <v>113</v>
      </c>
      <c r="F2" s="62"/>
      <c r="G2" s="62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1"/>
      <c r="V2" s="71"/>
    </row>
    <row r="3" spans="1:22" x14ac:dyDescent="0.3">
      <c r="A3" s="4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71"/>
      <c r="V3" s="71"/>
    </row>
    <row r="4" spans="1:22" x14ac:dyDescent="0.3">
      <c r="A4" s="2" t="s">
        <v>97</v>
      </c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71"/>
      <c r="U4" s="71"/>
      <c r="V4" s="71"/>
    </row>
    <row r="5" spans="1:22" ht="6.75" customHeight="1" x14ac:dyDescent="0.3"/>
    <row r="6" spans="1:22" s="72" customFormat="1" ht="31.2" customHeight="1" x14ac:dyDescent="0.3">
      <c r="A6" s="54" t="s">
        <v>35</v>
      </c>
      <c r="B6" s="54" t="s">
        <v>0</v>
      </c>
      <c r="C6" s="54" t="s">
        <v>99</v>
      </c>
      <c r="D6" s="54" t="s">
        <v>39</v>
      </c>
      <c r="E6" s="54" t="s">
        <v>53</v>
      </c>
      <c r="F6" s="49" t="s">
        <v>38</v>
      </c>
      <c r="G6" s="54" t="s">
        <v>36</v>
      </c>
      <c r="H6" s="54" t="s">
        <v>37</v>
      </c>
      <c r="I6" s="54" t="s">
        <v>43</v>
      </c>
      <c r="J6" s="54" t="s">
        <v>44</v>
      </c>
      <c r="K6" s="54" t="s">
        <v>45</v>
      </c>
      <c r="L6" s="54" t="s">
        <v>46</v>
      </c>
      <c r="M6" s="54" t="s">
        <v>47</v>
      </c>
      <c r="N6" s="54" t="s">
        <v>48</v>
      </c>
      <c r="O6" s="54" t="s">
        <v>49</v>
      </c>
      <c r="P6" s="54" t="s">
        <v>50</v>
      </c>
      <c r="Q6" s="54" t="s">
        <v>51</v>
      </c>
      <c r="R6" s="48" t="s">
        <v>52</v>
      </c>
      <c r="S6" s="60" t="s">
        <v>40</v>
      </c>
      <c r="T6" s="60" t="s">
        <v>41</v>
      </c>
      <c r="U6" s="60" t="s">
        <v>42</v>
      </c>
    </row>
    <row r="7" spans="1:22" s="77" customFormat="1" ht="15.45" customHeight="1" x14ac:dyDescent="0.3">
      <c r="A7" s="73" t="s">
        <v>40</v>
      </c>
      <c r="B7" s="74"/>
      <c r="C7" s="74"/>
      <c r="D7" s="73" t="s">
        <v>40</v>
      </c>
      <c r="E7" s="74"/>
      <c r="F7" s="64">
        <f t="shared" ref="F7:R7" si="0">+F8+F36+F49+F61+F68+F75+F82+F86+F92+F120+F148+F176+F204+F232+F53</f>
        <v>53919885.404000007</v>
      </c>
      <c r="G7" s="64">
        <f>+G8+G36+G49+G61+G68+G75+G82+G86+G92+G120+G148+G176+G204+G232+G53</f>
        <v>3542911.47</v>
      </c>
      <c r="H7" s="64">
        <f t="shared" si="0"/>
        <v>3687699.1200000006</v>
      </c>
      <c r="I7" s="64">
        <f t="shared" si="0"/>
        <v>4423771.7100000009</v>
      </c>
      <c r="J7" s="64">
        <f t="shared" si="0"/>
        <v>4442241.7699999996</v>
      </c>
      <c r="K7" s="64">
        <f t="shared" si="0"/>
        <v>4750940.0599999987</v>
      </c>
      <c r="L7" s="64">
        <f t="shared" si="0"/>
        <v>4400329.3100000005</v>
      </c>
      <c r="M7" s="64">
        <f t="shared" si="0"/>
        <v>0</v>
      </c>
      <c r="N7" s="64">
        <f t="shared" si="0"/>
        <v>0</v>
      </c>
      <c r="O7" s="64">
        <f t="shared" si="0"/>
        <v>0</v>
      </c>
      <c r="P7" s="64">
        <f t="shared" si="0"/>
        <v>0</v>
      </c>
      <c r="Q7" s="64">
        <f t="shared" si="0"/>
        <v>0</v>
      </c>
      <c r="R7" s="64">
        <f t="shared" si="0"/>
        <v>0</v>
      </c>
      <c r="S7" s="64">
        <f>+S8+S36+S49+S61+S68+S75+S82+S86+S92+S120+S148+S176+S204+S232+S53</f>
        <v>25247893.440000001</v>
      </c>
      <c r="T7" s="75">
        <f>F7-S7</f>
        <v>28671991.964000005</v>
      </c>
      <c r="U7" s="76">
        <f>S7/F7</f>
        <v>0.46824827706564459</v>
      </c>
    </row>
    <row r="8" spans="1:22" s="81" customFormat="1" ht="15.45" customHeight="1" x14ac:dyDescent="0.3">
      <c r="A8" s="57" t="s">
        <v>1</v>
      </c>
      <c r="B8" s="58" t="s">
        <v>54</v>
      </c>
      <c r="C8" s="58"/>
      <c r="D8" s="57"/>
      <c r="E8" s="78"/>
      <c r="F8" s="65">
        <f t="shared" ref="F8:R8" si="1">SUM(F9:F35)</f>
        <v>3274629.0582173569</v>
      </c>
      <c r="G8" s="65">
        <f>SUM(G9:G35)</f>
        <v>200480.27135000002</v>
      </c>
      <c r="H8" s="65">
        <f t="shared" si="1"/>
        <v>211022.21579999998</v>
      </c>
      <c r="I8" s="65">
        <f t="shared" si="1"/>
        <v>264760.05765602825</v>
      </c>
      <c r="J8" s="65">
        <f t="shared" si="1"/>
        <v>257289.06360000002</v>
      </c>
      <c r="K8" s="65">
        <f t="shared" si="1"/>
        <v>287339.45000637631</v>
      </c>
      <c r="L8" s="65">
        <f t="shared" si="1"/>
        <v>264515.28226515331</v>
      </c>
      <c r="M8" s="65">
        <f t="shared" si="1"/>
        <v>0</v>
      </c>
      <c r="N8" s="65">
        <f t="shared" si="1"/>
        <v>0</v>
      </c>
      <c r="O8" s="65">
        <f t="shared" si="1"/>
        <v>0</v>
      </c>
      <c r="P8" s="65">
        <f t="shared" si="1"/>
        <v>0</v>
      </c>
      <c r="Q8" s="65">
        <f t="shared" si="1"/>
        <v>0</v>
      </c>
      <c r="R8" s="65">
        <f t="shared" si="1"/>
        <v>0</v>
      </c>
      <c r="S8" s="79">
        <f>SUM(G8:R8)</f>
        <v>1485406.3406775577</v>
      </c>
      <c r="T8" s="79">
        <f>F8-S8</f>
        <v>1789222.7175397992</v>
      </c>
      <c r="U8" s="80">
        <f>S8/F8</f>
        <v>0.45361056604261107</v>
      </c>
    </row>
    <row r="9" spans="1:22" ht="15.45" customHeight="1" x14ac:dyDescent="0.3">
      <c r="A9" s="82" t="s">
        <v>1</v>
      </c>
      <c r="B9" s="59" t="s">
        <v>33</v>
      </c>
      <c r="C9" s="59" t="s">
        <v>100</v>
      </c>
      <c r="D9" s="55" t="s">
        <v>2</v>
      </c>
      <c r="E9" s="83" t="s">
        <v>55</v>
      </c>
      <c r="F9" s="66">
        <v>96751.854999999923</v>
      </c>
      <c r="G9" s="66">
        <v>0</v>
      </c>
      <c r="H9" s="67">
        <v>0</v>
      </c>
      <c r="I9" s="67">
        <v>1977.7671600000001</v>
      </c>
      <c r="J9" s="67">
        <v>26741.081099999999</v>
      </c>
      <c r="K9" s="67">
        <v>0</v>
      </c>
      <c r="L9" s="67">
        <v>0</v>
      </c>
      <c r="M9" s="67"/>
      <c r="N9" s="67"/>
      <c r="O9" s="67"/>
      <c r="P9" s="67"/>
      <c r="Q9" s="67"/>
      <c r="R9" s="67"/>
      <c r="S9" s="67">
        <f>SUM(G9:R9)</f>
        <v>28718.848259999999</v>
      </c>
      <c r="T9" s="67">
        <f t="shared" ref="T9:T76" si="2">F9-S9</f>
        <v>68033.006739999924</v>
      </c>
      <c r="U9" s="84">
        <f t="shared" ref="U9:U85" si="3">S9/F9</f>
        <v>0.29682994977202271</v>
      </c>
    </row>
    <row r="10" spans="1:22" ht="15.45" customHeight="1" x14ac:dyDescent="0.3">
      <c r="A10" s="82" t="s">
        <v>1</v>
      </c>
      <c r="B10" s="59" t="s">
        <v>33</v>
      </c>
      <c r="C10" s="59" t="s">
        <v>100</v>
      </c>
      <c r="D10" s="55" t="s">
        <v>3</v>
      </c>
      <c r="E10" s="83" t="s">
        <v>56</v>
      </c>
      <c r="F10" s="66">
        <v>8300</v>
      </c>
      <c r="G10" s="66">
        <v>0</v>
      </c>
      <c r="H10" s="67">
        <v>0</v>
      </c>
      <c r="I10" s="67">
        <v>0</v>
      </c>
      <c r="J10" s="67">
        <v>0</v>
      </c>
      <c r="K10" s="67">
        <v>3781.655960000001</v>
      </c>
      <c r="L10" s="67">
        <v>0</v>
      </c>
      <c r="M10" s="67"/>
      <c r="N10" s="67"/>
      <c r="O10" s="67"/>
      <c r="P10" s="67"/>
      <c r="Q10" s="67"/>
      <c r="R10" s="67"/>
      <c r="S10" s="67">
        <f>SUM(G10:R10)</f>
        <v>3781.655960000001</v>
      </c>
      <c r="T10" s="67">
        <f t="shared" si="2"/>
        <v>4518.344039999999</v>
      </c>
      <c r="U10" s="84">
        <f t="shared" si="3"/>
        <v>0.45562120000000011</v>
      </c>
    </row>
    <row r="11" spans="1:22" ht="15.45" customHeight="1" x14ac:dyDescent="0.3">
      <c r="A11" s="82" t="s">
        <v>1</v>
      </c>
      <c r="B11" s="59" t="s">
        <v>33</v>
      </c>
      <c r="C11" s="59" t="s">
        <v>100</v>
      </c>
      <c r="D11" s="55">
        <v>1551</v>
      </c>
      <c r="E11" s="83" t="s">
        <v>57</v>
      </c>
      <c r="F11" s="66">
        <v>176298.0086853519</v>
      </c>
      <c r="G11" s="66">
        <v>0</v>
      </c>
      <c r="H11" s="67">
        <v>0</v>
      </c>
      <c r="I11" s="67">
        <v>15652.96456602822</v>
      </c>
      <c r="J11" s="67">
        <v>0</v>
      </c>
      <c r="K11" s="67">
        <v>11570.68535637626</v>
      </c>
      <c r="L11" s="67">
        <v>14129.732585153281</v>
      </c>
      <c r="M11" s="67"/>
      <c r="N11" s="67"/>
      <c r="O11" s="67"/>
      <c r="P11" s="67"/>
      <c r="Q11" s="67"/>
      <c r="R11" s="67"/>
      <c r="S11" s="67">
        <f>SUM(G11:R11)</f>
        <v>41353.382507557762</v>
      </c>
      <c r="T11" s="67">
        <f t="shared" si="2"/>
        <v>134944.62617779413</v>
      </c>
      <c r="U11" s="84">
        <f t="shared" si="3"/>
        <v>0.23456522745735187</v>
      </c>
    </row>
    <row r="12" spans="1:22" ht="15.45" customHeight="1" x14ac:dyDescent="0.3">
      <c r="A12" s="82" t="s">
        <v>1</v>
      </c>
      <c r="B12" s="59" t="s">
        <v>33</v>
      </c>
      <c r="C12" s="59" t="s">
        <v>100</v>
      </c>
      <c r="D12" s="55">
        <v>1560</v>
      </c>
      <c r="E12" s="55" t="s">
        <v>84</v>
      </c>
      <c r="F12" s="66">
        <v>0</v>
      </c>
      <c r="G12" s="66">
        <v>584.7258700000001</v>
      </c>
      <c r="H12" s="67"/>
      <c r="I12" s="67"/>
      <c r="J12" s="67">
        <v>2369.4839999999999</v>
      </c>
      <c r="K12" s="67">
        <v>510.65418000000011</v>
      </c>
      <c r="L12" s="67"/>
      <c r="M12" s="67"/>
      <c r="N12" s="67"/>
      <c r="O12" s="67"/>
      <c r="P12" s="67"/>
      <c r="Q12" s="67"/>
      <c r="R12" s="67"/>
      <c r="S12" s="67">
        <f t="shared" ref="S12:S14" si="4">SUM(G12:R12)</f>
        <v>3464.8640500000001</v>
      </c>
      <c r="T12" s="67">
        <f t="shared" ref="T12" si="5">F12-S12</f>
        <v>-3464.8640500000001</v>
      </c>
      <c r="U12" s="84"/>
    </row>
    <row r="13" spans="1:22" ht="15.45" customHeight="1" x14ac:dyDescent="0.3">
      <c r="A13" s="82" t="s">
        <v>1</v>
      </c>
      <c r="B13" s="55" t="s">
        <v>34</v>
      </c>
      <c r="C13" s="59" t="s">
        <v>100</v>
      </c>
      <c r="D13" s="55" t="s">
        <v>96</v>
      </c>
      <c r="E13" s="85" t="s">
        <v>101</v>
      </c>
      <c r="F13" s="66">
        <v>829.99999999999989</v>
      </c>
      <c r="G13" s="66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/>
      <c r="N13" s="67"/>
      <c r="O13" s="67"/>
      <c r="P13" s="67"/>
      <c r="Q13" s="67"/>
      <c r="R13" s="67"/>
      <c r="S13" s="67">
        <f t="shared" si="4"/>
        <v>0</v>
      </c>
      <c r="T13" s="67">
        <f>F13-S13</f>
        <v>829.99999999999989</v>
      </c>
      <c r="U13" s="84">
        <f>S13/F13</f>
        <v>0</v>
      </c>
    </row>
    <row r="14" spans="1:22" ht="15.45" customHeight="1" x14ac:dyDescent="0.3">
      <c r="A14" s="82" t="s">
        <v>1</v>
      </c>
      <c r="B14" s="55" t="s">
        <v>34</v>
      </c>
      <c r="C14" s="59" t="s">
        <v>100</v>
      </c>
      <c r="D14" s="55" t="s">
        <v>4</v>
      </c>
      <c r="E14" s="83" t="s">
        <v>58</v>
      </c>
      <c r="F14" s="66">
        <v>434954.12400000013</v>
      </c>
      <c r="G14" s="66">
        <v>35820.704210000011</v>
      </c>
      <c r="H14" s="67">
        <v>37825.355320000017</v>
      </c>
      <c r="I14" s="67">
        <v>39994.06417000002</v>
      </c>
      <c r="J14" s="67">
        <v>40490.049279999999</v>
      </c>
      <c r="K14" s="67">
        <v>42540.311159999997</v>
      </c>
      <c r="L14" s="67">
        <v>43626.659479999988</v>
      </c>
      <c r="M14" s="67"/>
      <c r="N14" s="67"/>
      <c r="O14" s="67"/>
      <c r="P14" s="67"/>
      <c r="Q14" s="67"/>
      <c r="R14" s="67"/>
      <c r="S14" s="67">
        <f t="shared" si="4"/>
        <v>240297.14362000005</v>
      </c>
      <c r="T14" s="67">
        <f t="shared" si="2"/>
        <v>194656.98038000008</v>
      </c>
      <c r="U14" s="84">
        <f t="shared" si="3"/>
        <v>0.55246549086634245</v>
      </c>
    </row>
    <row r="15" spans="1:22" ht="15.45" customHeight="1" x14ac:dyDescent="0.3">
      <c r="A15" s="82" t="s">
        <v>1</v>
      </c>
      <c r="B15" s="55" t="s">
        <v>34</v>
      </c>
      <c r="C15" s="59" t="s">
        <v>100</v>
      </c>
      <c r="D15" s="55" t="s">
        <v>5</v>
      </c>
      <c r="E15" s="83" t="s">
        <v>59</v>
      </c>
      <c r="F15" s="66">
        <v>554093.973</v>
      </c>
      <c r="G15" s="66">
        <v>39998.518380000009</v>
      </c>
      <c r="H15" s="67">
        <v>41992.681360000002</v>
      </c>
      <c r="I15" s="67">
        <v>42441.278100000003</v>
      </c>
      <c r="J15" s="67">
        <v>44354.915310000011</v>
      </c>
      <c r="K15" s="67">
        <v>46122.138030000002</v>
      </c>
      <c r="L15" s="67">
        <v>45835.02277000001</v>
      </c>
      <c r="M15" s="67"/>
      <c r="N15" s="67"/>
      <c r="O15" s="67"/>
      <c r="P15" s="67"/>
      <c r="Q15" s="67"/>
      <c r="R15" s="67"/>
      <c r="S15" s="67">
        <f t="shared" ref="S15:S35" si="6">SUM(G15:R15)</f>
        <v>260744.55395000003</v>
      </c>
      <c r="T15" s="67">
        <f t="shared" si="2"/>
        <v>293349.41904999997</v>
      </c>
      <c r="U15" s="84">
        <f t="shared" si="3"/>
        <v>0.47057821715378961</v>
      </c>
    </row>
    <row r="16" spans="1:22" ht="15.45" customHeight="1" x14ac:dyDescent="0.3">
      <c r="A16" s="82" t="s">
        <v>1</v>
      </c>
      <c r="B16" s="55" t="s">
        <v>34</v>
      </c>
      <c r="C16" s="59" t="s">
        <v>100</v>
      </c>
      <c r="D16" s="55" t="s">
        <v>6</v>
      </c>
      <c r="E16" s="83" t="s">
        <v>60</v>
      </c>
      <c r="F16" s="66">
        <v>39978.07600000003</v>
      </c>
      <c r="G16" s="66">
        <v>2004.06</v>
      </c>
      <c r="H16" s="67">
        <v>2449.29</v>
      </c>
      <c r="I16" s="67">
        <v>2422.3040000000001</v>
      </c>
      <c r="J16" s="67">
        <v>2865.1795000000011</v>
      </c>
      <c r="K16" s="67">
        <v>4333.259</v>
      </c>
      <c r="L16" s="67">
        <v>7475.3719999999994</v>
      </c>
      <c r="M16" s="67"/>
      <c r="N16" s="67"/>
      <c r="O16" s="67"/>
      <c r="P16" s="67"/>
      <c r="Q16" s="67"/>
      <c r="R16" s="67"/>
      <c r="S16" s="67">
        <f t="shared" si="6"/>
        <v>21549.464500000002</v>
      </c>
      <c r="T16" s="67">
        <f t="shared" si="2"/>
        <v>18428.611500000028</v>
      </c>
      <c r="U16" s="84">
        <f t="shared" si="3"/>
        <v>0.53903205596987669</v>
      </c>
    </row>
    <row r="17" spans="1:21" ht="15.45" customHeight="1" x14ac:dyDescent="0.3">
      <c r="A17" s="82" t="s">
        <v>1</v>
      </c>
      <c r="B17" s="55" t="s">
        <v>34</v>
      </c>
      <c r="C17" s="59" t="s">
        <v>100</v>
      </c>
      <c r="D17" s="55" t="s">
        <v>7</v>
      </c>
      <c r="E17" s="83" t="s">
        <v>61</v>
      </c>
      <c r="F17" s="66">
        <v>76172.106000000073</v>
      </c>
      <c r="G17" s="66">
        <v>234.309</v>
      </c>
      <c r="H17" s="67">
        <v>602.80500000000006</v>
      </c>
      <c r="I17" s="67">
        <v>186.16900000000001</v>
      </c>
      <c r="J17" s="67">
        <v>2652.0990000000002</v>
      </c>
      <c r="K17" s="67">
        <v>15083.59</v>
      </c>
      <c r="L17" s="67">
        <v>1171.5450000000001</v>
      </c>
      <c r="M17" s="67"/>
      <c r="N17" s="67"/>
      <c r="O17" s="67"/>
      <c r="P17" s="67"/>
      <c r="Q17" s="67"/>
      <c r="R17" s="67"/>
      <c r="S17" s="67">
        <f t="shared" si="6"/>
        <v>19930.517</v>
      </c>
      <c r="T17" s="67">
        <f t="shared" si="2"/>
        <v>56241.589000000073</v>
      </c>
      <c r="U17" s="84">
        <f t="shared" si="3"/>
        <v>0.26165112199996127</v>
      </c>
    </row>
    <row r="18" spans="1:21" ht="15.45" customHeight="1" x14ac:dyDescent="0.3">
      <c r="A18" s="82" t="s">
        <v>1</v>
      </c>
      <c r="B18" s="55" t="s">
        <v>34</v>
      </c>
      <c r="C18" s="59" t="s">
        <v>100</v>
      </c>
      <c r="D18" s="55" t="s">
        <v>8</v>
      </c>
      <c r="E18" s="83" t="s">
        <v>62</v>
      </c>
      <c r="F18" s="66">
        <v>4962.0999999999976</v>
      </c>
      <c r="G18" s="66">
        <v>582.35804000000019</v>
      </c>
      <c r="H18" s="67">
        <v>225.62106</v>
      </c>
      <c r="I18" s="67">
        <v>304.30518999999998</v>
      </c>
      <c r="J18" s="67">
        <v>143.11358000000001</v>
      </c>
      <c r="K18" s="67">
        <v>82.51061</v>
      </c>
      <c r="L18" s="67">
        <v>346.52152999999998</v>
      </c>
      <c r="M18" s="67"/>
      <c r="N18" s="67"/>
      <c r="O18" s="67"/>
      <c r="P18" s="67"/>
      <c r="Q18" s="67"/>
      <c r="R18" s="67"/>
      <c r="S18" s="67">
        <f t="shared" si="6"/>
        <v>1684.4300100000003</v>
      </c>
      <c r="T18" s="67">
        <f t="shared" si="2"/>
        <v>3277.6699899999976</v>
      </c>
      <c r="U18" s="84">
        <f t="shared" si="3"/>
        <v>0.33945910199310797</v>
      </c>
    </row>
    <row r="19" spans="1:21" ht="15.45" customHeight="1" x14ac:dyDescent="0.3">
      <c r="A19" s="82" t="s">
        <v>1</v>
      </c>
      <c r="B19" s="55" t="s">
        <v>34</v>
      </c>
      <c r="C19" s="59" t="s">
        <v>100</v>
      </c>
      <c r="D19" s="55" t="s">
        <v>9</v>
      </c>
      <c r="E19" s="83" t="s">
        <v>63</v>
      </c>
      <c r="F19" s="66">
        <v>332035.94353200262</v>
      </c>
      <c r="G19" s="66">
        <v>26922.006439999979</v>
      </c>
      <c r="H19" s="67">
        <v>28449.171249999989</v>
      </c>
      <c r="I19" s="67">
        <v>29236.666040000018</v>
      </c>
      <c r="J19" s="67">
        <v>30114.78046000002</v>
      </c>
      <c r="K19" s="67">
        <v>31849.030180000042</v>
      </c>
      <c r="L19" s="67">
        <v>33288.471769999996</v>
      </c>
      <c r="M19" s="67"/>
      <c r="N19" s="67"/>
      <c r="O19" s="67"/>
      <c r="P19" s="67"/>
      <c r="Q19" s="67"/>
      <c r="R19" s="67"/>
      <c r="S19" s="67">
        <f t="shared" si="6"/>
        <v>179860.12614000007</v>
      </c>
      <c r="T19" s="67">
        <f t="shared" si="2"/>
        <v>152175.81739200256</v>
      </c>
      <c r="U19" s="84">
        <f t="shared" si="3"/>
        <v>0.54168872269295332</v>
      </c>
    </row>
    <row r="20" spans="1:21" ht="15.45" customHeight="1" x14ac:dyDescent="0.3">
      <c r="A20" s="82" t="s">
        <v>1</v>
      </c>
      <c r="B20" s="55" t="s">
        <v>34</v>
      </c>
      <c r="C20" s="59" t="s">
        <v>100</v>
      </c>
      <c r="D20" s="55" t="s">
        <v>10</v>
      </c>
      <c r="E20" s="83" t="s">
        <v>64</v>
      </c>
      <c r="F20" s="66">
        <v>112341.4000000001</v>
      </c>
      <c r="G20" s="66">
        <v>8494.611160000004</v>
      </c>
      <c r="H20" s="67">
        <v>8322.9481899999992</v>
      </c>
      <c r="I20" s="67">
        <v>8515.9445799999994</v>
      </c>
      <c r="J20" s="67">
        <v>8303.9900400000042</v>
      </c>
      <c r="K20" s="67">
        <v>7685.7370000000001</v>
      </c>
      <c r="L20" s="67">
        <v>7836.3512699999983</v>
      </c>
      <c r="M20" s="67"/>
      <c r="N20" s="67"/>
      <c r="O20" s="67"/>
      <c r="P20" s="67"/>
      <c r="Q20" s="67"/>
      <c r="R20" s="67"/>
      <c r="S20" s="67">
        <f t="shared" si="6"/>
        <v>49159.582240000011</v>
      </c>
      <c r="T20" s="67">
        <f t="shared" si="2"/>
        <v>63181.817760000085</v>
      </c>
      <c r="U20" s="84">
        <f t="shared" si="3"/>
        <v>0.43759097038135514</v>
      </c>
    </row>
    <row r="21" spans="1:21" ht="15.45" customHeight="1" x14ac:dyDescent="0.3">
      <c r="A21" s="82" t="s">
        <v>1</v>
      </c>
      <c r="B21" s="55" t="s">
        <v>34</v>
      </c>
      <c r="C21" s="59" t="s">
        <v>100</v>
      </c>
      <c r="D21" s="55" t="s">
        <v>11</v>
      </c>
      <c r="E21" s="83" t="s">
        <v>65</v>
      </c>
      <c r="F21" s="66">
        <v>11316.22</v>
      </c>
      <c r="G21" s="66">
        <v>867.39233000000036</v>
      </c>
      <c r="H21" s="67">
        <v>385.82135000000011</v>
      </c>
      <c r="I21" s="67">
        <v>131.35414000000009</v>
      </c>
      <c r="J21" s="67">
        <v>530.43391000000008</v>
      </c>
      <c r="K21" s="67">
        <v>1899.148730000001</v>
      </c>
      <c r="L21" s="67">
        <v>1607.94489</v>
      </c>
      <c r="M21" s="67"/>
      <c r="N21" s="67"/>
      <c r="O21" s="67"/>
      <c r="P21" s="67"/>
      <c r="Q21" s="67"/>
      <c r="R21" s="67"/>
      <c r="S21" s="67">
        <f t="shared" si="6"/>
        <v>5422.0953500000014</v>
      </c>
      <c r="T21" s="67">
        <f t="shared" si="2"/>
        <v>5894.1246499999979</v>
      </c>
      <c r="U21" s="84">
        <f t="shared" si="3"/>
        <v>0.47914368490538373</v>
      </c>
    </row>
    <row r="22" spans="1:21" ht="15.45" customHeight="1" x14ac:dyDescent="0.3">
      <c r="A22" s="82" t="s">
        <v>1</v>
      </c>
      <c r="B22" s="55" t="s">
        <v>34</v>
      </c>
      <c r="C22" s="59" t="s">
        <v>100</v>
      </c>
      <c r="D22" s="55" t="s">
        <v>12</v>
      </c>
      <c r="E22" s="83" t="s">
        <v>66</v>
      </c>
      <c r="F22" s="66">
        <v>6025.7999999999993</v>
      </c>
      <c r="G22" s="66">
        <v>328.33278999999999</v>
      </c>
      <c r="H22" s="67">
        <v>719.4197700000002</v>
      </c>
      <c r="I22" s="67">
        <v>707.63474000000008</v>
      </c>
      <c r="J22" s="67">
        <v>662.60726</v>
      </c>
      <c r="K22" s="67">
        <v>368.49257000000011</v>
      </c>
      <c r="L22" s="67">
        <v>632.29941000000008</v>
      </c>
      <c r="M22" s="67"/>
      <c r="N22" s="67"/>
      <c r="O22" s="67"/>
      <c r="P22" s="67"/>
      <c r="Q22" s="67"/>
      <c r="R22" s="67"/>
      <c r="S22" s="67">
        <f t="shared" si="6"/>
        <v>3418.7865400000005</v>
      </c>
      <c r="T22" s="67">
        <f t="shared" si="2"/>
        <v>2607.0134599999988</v>
      </c>
      <c r="U22" s="84">
        <f t="shared" si="3"/>
        <v>0.56735811676457915</v>
      </c>
    </row>
    <row r="23" spans="1:21" ht="15.45" customHeight="1" x14ac:dyDescent="0.3">
      <c r="A23" s="82" t="s">
        <v>1</v>
      </c>
      <c r="B23" s="55" t="s">
        <v>34</v>
      </c>
      <c r="C23" s="59" t="s">
        <v>100</v>
      </c>
      <c r="D23" s="55" t="s">
        <v>13</v>
      </c>
      <c r="E23" s="83" t="s">
        <v>67</v>
      </c>
      <c r="F23" s="66">
        <v>267088.10700000043</v>
      </c>
      <c r="G23" s="66">
        <v>29069.765620000009</v>
      </c>
      <c r="H23" s="67">
        <v>25779.364249999991</v>
      </c>
      <c r="I23" s="67">
        <v>26125.797119999988</v>
      </c>
      <c r="J23" s="67">
        <v>15083.748540000001</v>
      </c>
      <c r="K23" s="67">
        <v>17640.231529999979</v>
      </c>
      <c r="L23" s="67">
        <v>20026.02752</v>
      </c>
      <c r="M23" s="67"/>
      <c r="N23" s="67"/>
      <c r="O23" s="67"/>
      <c r="P23" s="67"/>
      <c r="Q23" s="67"/>
      <c r="R23" s="67"/>
      <c r="S23" s="67">
        <f t="shared" si="6"/>
        <v>133724.93457999997</v>
      </c>
      <c r="T23" s="67">
        <f t="shared" si="2"/>
        <v>133363.17242000045</v>
      </c>
      <c r="U23" s="84">
        <f t="shared" si="3"/>
        <v>0.50067723374893569</v>
      </c>
    </row>
    <row r="24" spans="1:21" ht="15.45" customHeight="1" x14ac:dyDescent="0.3">
      <c r="A24" s="82" t="s">
        <v>1</v>
      </c>
      <c r="B24" s="55" t="s">
        <v>34</v>
      </c>
      <c r="C24" s="59" t="s">
        <v>100</v>
      </c>
      <c r="D24" s="55" t="s">
        <v>14</v>
      </c>
      <c r="E24" s="83" t="s">
        <v>68</v>
      </c>
      <c r="F24" s="66">
        <v>284989.1700000008</v>
      </c>
      <c r="G24" s="66">
        <v>17128.293949999988</v>
      </c>
      <c r="H24" s="67">
        <v>22410.940619999979</v>
      </c>
      <c r="I24" s="67">
        <v>25035.386309999991</v>
      </c>
      <c r="J24" s="67">
        <v>32399.167580000001</v>
      </c>
      <c r="K24" s="67">
        <v>31755.407319999951</v>
      </c>
      <c r="L24" s="67">
        <v>21507.78657</v>
      </c>
      <c r="M24" s="67"/>
      <c r="N24" s="67"/>
      <c r="O24" s="67"/>
      <c r="P24" s="67"/>
      <c r="Q24" s="67"/>
      <c r="R24" s="67"/>
      <c r="S24" s="67">
        <f t="shared" si="6"/>
        <v>150236.98234999992</v>
      </c>
      <c r="T24" s="67">
        <f t="shared" si="2"/>
        <v>134752.18765000088</v>
      </c>
      <c r="U24" s="84">
        <f t="shared" si="3"/>
        <v>0.52716733885010258</v>
      </c>
    </row>
    <row r="25" spans="1:21" ht="15.45" customHeight="1" x14ac:dyDescent="0.3">
      <c r="A25" s="82" t="s">
        <v>1</v>
      </c>
      <c r="B25" s="55" t="s">
        <v>34</v>
      </c>
      <c r="C25" s="59" t="s">
        <v>100</v>
      </c>
      <c r="D25" s="55" t="s">
        <v>15</v>
      </c>
      <c r="E25" s="83" t="s">
        <v>69</v>
      </c>
      <c r="F25" s="66">
        <v>76276.999999999985</v>
      </c>
      <c r="G25" s="66">
        <v>1577.6125400000001</v>
      </c>
      <c r="H25" s="67">
        <v>2462.2771699999998</v>
      </c>
      <c r="I25" s="67">
        <v>5248.0402000000022</v>
      </c>
      <c r="J25" s="67">
        <v>5204.3855199999989</v>
      </c>
      <c r="K25" s="67">
        <v>12118.90885</v>
      </c>
      <c r="L25" s="67">
        <v>3008.1565500000002</v>
      </c>
      <c r="M25" s="67"/>
      <c r="N25" s="67"/>
      <c r="O25" s="67"/>
      <c r="P25" s="67"/>
      <c r="Q25" s="67"/>
      <c r="R25" s="67"/>
      <c r="S25" s="67">
        <f t="shared" si="6"/>
        <v>29619.380830000002</v>
      </c>
      <c r="T25" s="67">
        <f t="shared" si="2"/>
        <v>46657.619169999984</v>
      </c>
      <c r="U25" s="84">
        <f t="shared" si="3"/>
        <v>0.38831339499455941</v>
      </c>
    </row>
    <row r="26" spans="1:21" ht="15.45" customHeight="1" x14ac:dyDescent="0.3">
      <c r="A26" s="82" t="s">
        <v>1</v>
      </c>
      <c r="B26" s="55" t="s">
        <v>34</v>
      </c>
      <c r="C26" s="59" t="s">
        <v>100</v>
      </c>
      <c r="D26" s="55" t="s">
        <v>16</v>
      </c>
      <c r="E26" s="83" t="s">
        <v>70</v>
      </c>
      <c r="F26" s="66">
        <v>63193.001000000077</v>
      </c>
      <c r="G26" s="66">
        <v>3653.4300899999989</v>
      </c>
      <c r="H26" s="67">
        <v>4456.2031600000028</v>
      </c>
      <c r="I26" s="67">
        <v>4785.998700000001</v>
      </c>
      <c r="J26" s="67">
        <v>2847.7222400000001</v>
      </c>
      <c r="K26" s="67">
        <v>3961.2541400000009</v>
      </c>
      <c r="L26" s="67">
        <v>6172.8436400000019</v>
      </c>
      <c r="M26" s="67"/>
      <c r="N26" s="67"/>
      <c r="O26" s="67"/>
      <c r="P26" s="67"/>
      <c r="Q26" s="67"/>
      <c r="R26" s="67"/>
      <c r="S26" s="67">
        <f t="shared" si="6"/>
        <v>25877.451970000006</v>
      </c>
      <c r="T26" s="67">
        <f t="shared" si="2"/>
        <v>37315.549030000067</v>
      </c>
      <c r="U26" s="84">
        <f t="shared" si="3"/>
        <v>0.40949870334532734</v>
      </c>
    </row>
    <row r="27" spans="1:21" ht="15.45" customHeight="1" x14ac:dyDescent="0.3">
      <c r="A27" s="82" t="s">
        <v>1</v>
      </c>
      <c r="B27" s="55" t="s">
        <v>34</v>
      </c>
      <c r="C27" s="59" t="s">
        <v>100</v>
      </c>
      <c r="D27" s="55" t="s">
        <v>17</v>
      </c>
      <c r="E27" s="83" t="s">
        <v>71</v>
      </c>
      <c r="F27" s="66">
        <v>292306.51000000018</v>
      </c>
      <c r="G27" s="66">
        <v>15757.24116</v>
      </c>
      <c r="H27" s="67">
        <v>12837.09382000002</v>
      </c>
      <c r="I27" s="67">
        <v>38149.193949999993</v>
      </c>
      <c r="J27" s="67">
        <v>16440.166480000011</v>
      </c>
      <c r="K27" s="67">
        <v>17040.315490000001</v>
      </c>
      <c r="L27" s="67">
        <v>15965.066409999999</v>
      </c>
      <c r="M27" s="67"/>
      <c r="N27" s="67"/>
      <c r="O27" s="67"/>
      <c r="P27" s="67"/>
      <c r="Q27" s="67"/>
      <c r="R27" s="67"/>
      <c r="S27" s="67">
        <f t="shared" si="6"/>
        <v>116189.07731000002</v>
      </c>
      <c r="T27" s="67">
        <f t="shared" si="2"/>
        <v>176117.43269000016</v>
      </c>
      <c r="U27" s="84">
        <f t="shared" si="3"/>
        <v>0.39749055643680309</v>
      </c>
    </row>
    <row r="28" spans="1:21" ht="15.45" customHeight="1" x14ac:dyDescent="0.3">
      <c r="A28" s="82" t="s">
        <v>1</v>
      </c>
      <c r="B28" s="55" t="s">
        <v>34</v>
      </c>
      <c r="C28" s="59" t="s">
        <v>100</v>
      </c>
      <c r="D28" s="55" t="s">
        <v>18</v>
      </c>
      <c r="E28" s="83" t="s">
        <v>72</v>
      </c>
      <c r="F28" s="66">
        <v>12939.910000000031</v>
      </c>
      <c r="G28" s="66">
        <v>837.98910000000024</v>
      </c>
      <c r="H28" s="67">
        <v>545.83034999999995</v>
      </c>
      <c r="I28" s="67">
        <v>554.4038599999999</v>
      </c>
      <c r="J28" s="67">
        <v>519.13971000000004</v>
      </c>
      <c r="K28" s="67">
        <v>2483.3422699999992</v>
      </c>
      <c r="L28" s="67">
        <v>751.60885999999959</v>
      </c>
      <c r="M28" s="67"/>
      <c r="N28" s="67"/>
      <c r="O28" s="67"/>
      <c r="P28" s="67"/>
      <c r="Q28" s="67"/>
      <c r="R28" s="67"/>
      <c r="S28" s="67">
        <f t="shared" si="6"/>
        <v>5692.3141499999992</v>
      </c>
      <c r="T28" s="67">
        <f t="shared" si="2"/>
        <v>7247.5958500000315</v>
      </c>
      <c r="U28" s="84">
        <f t="shared" si="3"/>
        <v>0.43990368943833347</v>
      </c>
    </row>
    <row r="29" spans="1:21" ht="15.45" customHeight="1" x14ac:dyDescent="0.3">
      <c r="A29" s="82" t="s">
        <v>1</v>
      </c>
      <c r="B29" s="55" t="s">
        <v>34</v>
      </c>
      <c r="C29" s="59" t="s">
        <v>100</v>
      </c>
      <c r="D29" s="55" t="s">
        <v>19</v>
      </c>
      <c r="E29" s="83" t="s">
        <v>73</v>
      </c>
      <c r="F29" s="66">
        <v>215657.16999999969</v>
      </c>
      <c r="G29" s="66">
        <v>8147.1754099999989</v>
      </c>
      <c r="H29" s="67">
        <v>7826.4377599999998</v>
      </c>
      <c r="I29" s="67">
        <v>9748.3311099999992</v>
      </c>
      <c r="J29" s="67">
        <v>12287.396880000009</v>
      </c>
      <c r="K29" s="67">
        <v>20552.741710000031</v>
      </c>
      <c r="L29" s="67">
        <v>14677.77115</v>
      </c>
      <c r="M29" s="67"/>
      <c r="N29" s="67"/>
      <c r="O29" s="67"/>
      <c r="P29" s="67"/>
      <c r="Q29" s="67"/>
      <c r="R29" s="67"/>
      <c r="S29" s="67">
        <f t="shared" si="6"/>
        <v>73239.854020000028</v>
      </c>
      <c r="T29" s="67">
        <f t="shared" si="2"/>
        <v>142417.31597999966</v>
      </c>
      <c r="U29" s="84">
        <f t="shared" si="3"/>
        <v>0.33961242290251759</v>
      </c>
    </row>
    <row r="30" spans="1:21" ht="15.45" customHeight="1" x14ac:dyDescent="0.3">
      <c r="A30" s="82" t="s">
        <v>1</v>
      </c>
      <c r="B30" s="55" t="s">
        <v>34</v>
      </c>
      <c r="C30" s="59" t="s">
        <v>100</v>
      </c>
      <c r="D30" s="55" t="s">
        <v>20</v>
      </c>
      <c r="E30" s="83" t="s">
        <v>74</v>
      </c>
      <c r="F30" s="66">
        <v>15769.999999999991</v>
      </c>
      <c r="G30" s="66">
        <v>1640.89921</v>
      </c>
      <c r="H30" s="67">
        <v>1027.67363</v>
      </c>
      <c r="I30" s="67">
        <v>178.85504</v>
      </c>
      <c r="J30" s="67">
        <v>126.98004</v>
      </c>
      <c r="K30" s="67">
        <v>371.72712000000013</v>
      </c>
      <c r="L30" s="67">
        <v>7664.9221799999996</v>
      </c>
      <c r="M30" s="67"/>
      <c r="N30" s="67"/>
      <c r="O30" s="67"/>
      <c r="P30" s="67"/>
      <c r="Q30" s="67"/>
      <c r="R30" s="67"/>
      <c r="S30" s="67">
        <f t="shared" si="6"/>
        <v>11011.057219999999</v>
      </c>
      <c r="T30" s="67">
        <f t="shared" si="2"/>
        <v>4758.9427799999921</v>
      </c>
      <c r="U30" s="84">
        <f t="shared" si="3"/>
        <v>0.69822810526315826</v>
      </c>
    </row>
    <row r="31" spans="1:21" ht="15.45" customHeight="1" x14ac:dyDescent="0.3">
      <c r="A31" s="82" t="s">
        <v>1</v>
      </c>
      <c r="B31" s="55" t="s">
        <v>34</v>
      </c>
      <c r="C31" s="59" t="s">
        <v>100</v>
      </c>
      <c r="D31" s="55" t="s">
        <v>21</v>
      </c>
      <c r="E31" s="83" t="s">
        <v>75</v>
      </c>
      <c r="F31" s="66">
        <v>7968</v>
      </c>
      <c r="G31" s="66">
        <v>36.022000000000013</v>
      </c>
      <c r="H31" s="67">
        <v>1123.9287300000001</v>
      </c>
      <c r="I31" s="67">
        <v>374.12831000000011</v>
      </c>
      <c r="J31" s="67">
        <v>3588.9490500000002</v>
      </c>
      <c r="K31" s="67">
        <v>2472.8156800000002</v>
      </c>
      <c r="L31" s="67">
        <v>2040.32924</v>
      </c>
      <c r="M31" s="67"/>
      <c r="N31" s="67"/>
      <c r="O31" s="67"/>
      <c r="P31" s="67"/>
      <c r="Q31" s="67"/>
      <c r="R31" s="67"/>
      <c r="S31" s="67">
        <f t="shared" si="6"/>
        <v>9636.1730099999986</v>
      </c>
      <c r="T31" s="67">
        <f t="shared" si="2"/>
        <v>-1668.1730099999986</v>
      </c>
      <c r="U31" s="84">
        <f t="shared" si="3"/>
        <v>1.2093590624999999</v>
      </c>
    </row>
    <row r="32" spans="1:21" ht="15.45" customHeight="1" x14ac:dyDescent="0.3">
      <c r="A32" s="82" t="s">
        <v>1</v>
      </c>
      <c r="B32" s="55" t="s">
        <v>34</v>
      </c>
      <c r="C32" s="59" t="s">
        <v>100</v>
      </c>
      <c r="D32" s="55" t="s">
        <v>22</v>
      </c>
      <c r="E32" s="83" t="s">
        <v>76</v>
      </c>
      <c r="F32" s="66">
        <v>74080.949999999881</v>
      </c>
      <c r="G32" s="66">
        <v>1293.19784</v>
      </c>
      <c r="H32" s="67">
        <v>5798.9232700000002</v>
      </c>
      <c r="I32" s="67">
        <v>6543.0510700000023</v>
      </c>
      <c r="J32" s="67">
        <v>2180.4436199999991</v>
      </c>
      <c r="K32" s="67">
        <v>7206.8501500000002</v>
      </c>
      <c r="L32" s="67">
        <v>9803.5475199999983</v>
      </c>
      <c r="M32" s="67"/>
      <c r="N32" s="67"/>
      <c r="O32" s="67"/>
      <c r="P32" s="67"/>
      <c r="Q32" s="67"/>
      <c r="R32" s="67"/>
      <c r="S32" s="67">
        <f t="shared" si="6"/>
        <v>32826.013469999998</v>
      </c>
      <c r="T32" s="67">
        <f t="shared" si="2"/>
        <v>41254.936529999883</v>
      </c>
      <c r="U32" s="84">
        <f t="shared" si="3"/>
        <v>0.44311005015459509</v>
      </c>
    </row>
    <row r="33" spans="1:21" ht="15.45" customHeight="1" x14ac:dyDescent="0.3">
      <c r="A33" s="82" t="s">
        <v>1</v>
      </c>
      <c r="B33" s="55" t="s">
        <v>34</v>
      </c>
      <c r="C33" s="59" t="s">
        <v>100</v>
      </c>
      <c r="D33" s="55" t="s">
        <v>23</v>
      </c>
      <c r="E33" s="83" t="s">
        <v>77</v>
      </c>
      <c r="F33" s="66">
        <v>3015.389999999994</v>
      </c>
      <c r="G33" s="66">
        <v>64.612130000000022</v>
      </c>
      <c r="H33" s="67">
        <v>156.13498000000001</v>
      </c>
      <c r="I33" s="67">
        <v>40.18030000000001</v>
      </c>
      <c r="J33" s="67">
        <v>55.937849999999997</v>
      </c>
      <c r="K33" s="67">
        <v>52.705000000000013</v>
      </c>
      <c r="L33" s="67">
        <v>127.96939999999999</v>
      </c>
      <c r="M33" s="67"/>
      <c r="N33" s="67"/>
      <c r="O33" s="67"/>
      <c r="P33" s="67"/>
      <c r="Q33" s="67"/>
      <c r="R33" s="67"/>
      <c r="S33" s="67">
        <f t="shared" si="6"/>
        <v>497.53966000000008</v>
      </c>
      <c r="T33" s="67">
        <f t="shared" si="2"/>
        <v>2517.850339999994</v>
      </c>
      <c r="U33" s="84">
        <f t="shared" si="3"/>
        <v>0.16500010280593921</v>
      </c>
    </row>
    <row r="34" spans="1:21" ht="15.45" customHeight="1" x14ac:dyDescent="0.3">
      <c r="A34" s="82" t="s">
        <v>1</v>
      </c>
      <c r="B34" s="55" t="s">
        <v>34</v>
      </c>
      <c r="C34" s="59" t="s">
        <v>100</v>
      </c>
      <c r="D34" s="55" t="s">
        <v>24</v>
      </c>
      <c r="E34" s="83" t="s">
        <v>78</v>
      </c>
      <c r="F34" s="66">
        <v>101368.8340000005</v>
      </c>
      <c r="G34" s="66">
        <v>5183.6225500000028</v>
      </c>
      <c r="H34" s="67">
        <v>5574.2349699999922</v>
      </c>
      <c r="I34" s="67">
        <v>6307.0861899999954</v>
      </c>
      <c r="J34" s="67">
        <v>5679.0886099999871</v>
      </c>
      <c r="K34" s="67">
        <v>5776.624269999983</v>
      </c>
      <c r="L34" s="67">
        <v>6505.05717</v>
      </c>
      <c r="M34" s="67"/>
      <c r="N34" s="67"/>
      <c r="O34" s="67"/>
      <c r="P34" s="67"/>
      <c r="Q34" s="67"/>
      <c r="R34" s="67"/>
      <c r="S34" s="67">
        <f t="shared" si="6"/>
        <v>35025.713759999955</v>
      </c>
      <c r="T34" s="67">
        <f t="shared" si="2"/>
        <v>66343.120240000542</v>
      </c>
      <c r="U34" s="84">
        <f t="shared" si="3"/>
        <v>0.34552744051490009</v>
      </c>
    </row>
    <row r="35" spans="1:21" ht="15.45" customHeight="1" x14ac:dyDescent="0.3">
      <c r="A35" s="82" t="s">
        <v>1</v>
      </c>
      <c r="B35" s="55" t="s">
        <v>34</v>
      </c>
      <c r="C35" s="59" t="s">
        <v>100</v>
      </c>
      <c r="D35" s="55" t="s">
        <v>25</v>
      </c>
      <c r="E35" s="83" t="s">
        <v>79</v>
      </c>
      <c r="F35" s="66">
        <v>5915.4099999999771</v>
      </c>
      <c r="G35" s="66">
        <v>253.39152999999999</v>
      </c>
      <c r="H35" s="67">
        <v>50.059790000000007</v>
      </c>
      <c r="I35" s="67">
        <v>99.153810000000021</v>
      </c>
      <c r="J35" s="67">
        <v>1648.2040400000001</v>
      </c>
      <c r="K35" s="67">
        <v>79.313699999999997</v>
      </c>
      <c r="L35" s="67">
        <v>314.27535</v>
      </c>
      <c r="M35" s="67"/>
      <c r="N35" s="67"/>
      <c r="O35" s="67"/>
      <c r="P35" s="67"/>
      <c r="Q35" s="67"/>
      <c r="R35" s="67"/>
      <c r="S35" s="67">
        <f t="shared" si="6"/>
        <v>2444.39822</v>
      </c>
      <c r="T35" s="67">
        <f t="shared" si="2"/>
        <v>3471.0117799999771</v>
      </c>
      <c r="U35" s="84">
        <f t="shared" si="3"/>
        <v>0.41322549409085924</v>
      </c>
    </row>
    <row r="36" spans="1:21" s="90" customFormat="1" ht="15.45" customHeight="1" x14ac:dyDescent="0.3">
      <c r="A36" s="86" t="s">
        <v>26</v>
      </c>
      <c r="B36" s="58" t="s">
        <v>54</v>
      </c>
      <c r="C36" s="58"/>
      <c r="D36" s="58"/>
      <c r="E36" s="87"/>
      <c r="F36" s="65">
        <f t="shared" ref="F36:R36" si="7">SUM(F37:F48)</f>
        <v>12320158.999999998</v>
      </c>
      <c r="G36" s="65">
        <f>SUM(G37:G48)</f>
        <v>961311.14000000048</v>
      </c>
      <c r="H36" s="65">
        <f t="shared" si="7"/>
        <v>918051.40000000014</v>
      </c>
      <c r="I36" s="65">
        <f t="shared" si="7"/>
        <v>1056423.42</v>
      </c>
      <c r="J36" s="65">
        <f t="shared" si="7"/>
        <v>1151994.7299999997</v>
      </c>
      <c r="K36" s="65">
        <f t="shared" si="7"/>
        <v>1085433.5799999994</v>
      </c>
      <c r="L36" s="65">
        <f t="shared" si="7"/>
        <v>1083731.8999999999</v>
      </c>
      <c r="M36" s="65">
        <f t="shared" si="7"/>
        <v>0</v>
      </c>
      <c r="N36" s="65">
        <f t="shared" si="7"/>
        <v>0</v>
      </c>
      <c r="O36" s="65">
        <f t="shared" si="7"/>
        <v>0</v>
      </c>
      <c r="P36" s="65">
        <f t="shared" si="7"/>
        <v>0</v>
      </c>
      <c r="Q36" s="65">
        <f t="shared" si="7"/>
        <v>0</v>
      </c>
      <c r="R36" s="65">
        <f t="shared" si="7"/>
        <v>0</v>
      </c>
      <c r="S36" s="88">
        <f t="shared" ref="S36:S76" si="8">SUM(G36:R36)</f>
        <v>6256946.1699999999</v>
      </c>
      <c r="T36" s="88">
        <f t="shared" si="2"/>
        <v>6063212.8299999982</v>
      </c>
      <c r="U36" s="89">
        <f t="shared" si="3"/>
        <v>0.50786245291152499</v>
      </c>
    </row>
    <row r="37" spans="1:21" ht="15.45" customHeight="1" x14ac:dyDescent="0.3">
      <c r="A37" s="82" t="s">
        <v>26</v>
      </c>
      <c r="B37" s="55" t="s">
        <v>34</v>
      </c>
      <c r="C37" s="55" t="s">
        <v>102</v>
      </c>
      <c r="D37" s="55" t="s">
        <v>4</v>
      </c>
      <c r="E37" s="55" t="s">
        <v>58</v>
      </c>
      <c r="F37" s="66">
        <v>8931615.9999999981</v>
      </c>
      <c r="G37" s="66">
        <v>698978.86000000057</v>
      </c>
      <c r="H37" s="67">
        <v>671019.79000000027</v>
      </c>
      <c r="I37" s="67">
        <v>762835.53999999992</v>
      </c>
      <c r="J37" s="67">
        <v>839634.68000000017</v>
      </c>
      <c r="K37" s="67">
        <v>787824.79999999958</v>
      </c>
      <c r="L37" s="67">
        <v>805968.71</v>
      </c>
      <c r="M37" s="67"/>
      <c r="N37" s="67"/>
      <c r="O37" s="67"/>
      <c r="P37" s="67"/>
      <c r="Q37" s="67"/>
      <c r="R37" s="67"/>
      <c r="S37" s="67">
        <f t="shared" si="8"/>
        <v>4566262.3800000008</v>
      </c>
      <c r="T37" s="67">
        <f t="shared" si="2"/>
        <v>4365353.6199999973</v>
      </c>
      <c r="U37" s="84">
        <f t="shared" si="3"/>
        <v>0.51124705540408388</v>
      </c>
    </row>
    <row r="38" spans="1:21" ht="15.45" customHeight="1" x14ac:dyDescent="0.3">
      <c r="A38" s="82" t="s">
        <v>26</v>
      </c>
      <c r="B38" s="55" t="s">
        <v>34</v>
      </c>
      <c r="C38" s="55" t="s">
        <v>102</v>
      </c>
      <c r="D38" s="55" t="s">
        <v>6</v>
      </c>
      <c r="E38" s="55" t="s">
        <v>59</v>
      </c>
      <c r="F38" s="66">
        <v>6000</v>
      </c>
      <c r="G38" s="66">
        <v>130</v>
      </c>
      <c r="H38" s="67">
        <v>0</v>
      </c>
      <c r="I38" s="67">
        <v>315.5</v>
      </c>
      <c r="J38" s="67">
        <v>400</v>
      </c>
      <c r="K38" s="67">
        <v>315</v>
      </c>
      <c r="L38" s="67">
        <v>0</v>
      </c>
      <c r="M38" s="67"/>
      <c r="N38" s="67"/>
      <c r="O38" s="67"/>
      <c r="P38" s="67"/>
      <c r="Q38" s="67"/>
      <c r="R38" s="67"/>
      <c r="S38" s="67">
        <f t="shared" si="8"/>
        <v>1160.5</v>
      </c>
      <c r="T38" s="67">
        <f t="shared" si="2"/>
        <v>4839.5</v>
      </c>
      <c r="U38" s="84">
        <f t="shared" si="3"/>
        <v>0.19341666666666665</v>
      </c>
    </row>
    <row r="39" spans="1:21" ht="15.45" customHeight="1" x14ac:dyDescent="0.3">
      <c r="A39" s="82" t="s">
        <v>26</v>
      </c>
      <c r="B39" s="55" t="s">
        <v>34</v>
      </c>
      <c r="C39" s="55" t="s">
        <v>102</v>
      </c>
      <c r="D39" s="55" t="s">
        <v>7</v>
      </c>
      <c r="E39" s="83" t="s">
        <v>61</v>
      </c>
      <c r="F39" s="66">
        <v>0</v>
      </c>
      <c r="G39" s="66">
        <v>800</v>
      </c>
      <c r="H39" s="67">
        <v>-800</v>
      </c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>
        <f t="shared" si="8"/>
        <v>0</v>
      </c>
      <c r="T39" s="67">
        <f t="shared" si="2"/>
        <v>0</v>
      </c>
      <c r="U39" s="84"/>
    </row>
    <row r="40" spans="1:21" ht="15.45" customHeight="1" x14ac:dyDescent="0.3">
      <c r="A40" s="82" t="s">
        <v>26</v>
      </c>
      <c r="B40" s="55" t="s">
        <v>34</v>
      </c>
      <c r="C40" s="55" t="s">
        <v>102</v>
      </c>
      <c r="D40" s="55" t="s">
        <v>9</v>
      </c>
      <c r="E40" s="55" t="s">
        <v>60</v>
      </c>
      <c r="F40" s="66">
        <v>3020914</v>
      </c>
      <c r="G40" s="66">
        <v>234898.22</v>
      </c>
      <c r="H40" s="67">
        <v>224570.58999999991</v>
      </c>
      <c r="I40" s="67">
        <v>256698.71</v>
      </c>
      <c r="J40" s="67">
        <v>282277.34999999992</v>
      </c>
      <c r="K40" s="67">
        <v>264684.48</v>
      </c>
      <c r="L40" s="67">
        <v>270445.98</v>
      </c>
      <c r="M40" s="67"/>
      <c r="N40" s="67"/>
      <c r="O40" s="67"/>
      <c r="P40" s="67"/>
      <c r="Q40" s="67"/>
      <c r="R40" s="67"/>
      <c r="S40" s="67">
        <f t="shared" si="8"/>
        <v>1533575.3299999998</v>
      </c>
      <c r="T40" s="67">
        <f t="shared" si="2"/>
        <v>1487338.6700000002</v>
      </c>
      <c r="U40" s="84">
        <f t="shared" si="3"/>
        <v>0.50765276005871063</v>
      </c>
    </row>
    <row r="41" spans="1:21" ht="15.45" customHeight="1" x14ac:dyDescent="0.3">
      <c r="A41" s="82" t="s">
        <v>26</v>
      </c>
      <c r="B41" s="55" t="s">
        <v>34</v>
      </c>
      <c r="C41" s="55" t="s">
        <v>102</v>
      </c>
      <c r="D41" s="55" t="s">
        <v>10</v>
      </c>
      <c r="E41" s="55" t="s">
        <v>64</v>
      </c>
      <c r="F41" s="66">
        <v>5800.0000000000045</v>
      </c>
      <c r="G41" s="66">
        <v>312.68999999999988</v>
      </c>
      <c r="H41" s="67">
        <v>272.85000000000002</v>
      </c>
      <c r="I41" s="67">
        <v>117.03</v>
      </c>
      <c r="J41" s="67">
        <v>87.240000000000009</v>
      </c>
      <c r="K41" s="67">
        <v>2189.52</v>
      </c>
      <c r="L41" s="67">
        <v>201.38</v>
      </c>
      <c r="M41" s="67"/>
      <c r="N41" s="67"/>
      <c r="O41" s="67"/>
      <c r="P41" s="67"/>
      <c r="Q41" s="67"/>
      <c r="R41" s="67"/>
      <c r="S41" s="67">
        <f t="shared" si="8"/>
        <v>3180.71</v>
      </c>
      <c r="T41" s="67">
        <f t="shared" si="2"/>
        <v>2619.2900000000045</v>
      </c>
      <c r="U41" s="84">
        <f t="shared" si="3"/>
        <v>0.54839827586206857</v>
      </c>
    </row>
    <row r="42" spans="1:21" ht="15.45" customHeight="1" x14ac:dyDescent="0.3">
      <c r="A42" s="82" t="s">
        <v>26</v>
      </c>
      <c r="B42" s="55" t="s">
        <v>34</v>
      </c>
      <c r="C42" s="55" t="s">
        <v>102</v>
      </c>
      <c r="D42" s="55" t="s">
        <v>11</v>
      </c>
      <c r="E42" s="55" t="s">
        <v>65</v>
      </c>
      <c r="F42" s="66">
        <v>482</v>
      </c>
      <c r="G42" s="66">
        <v>70.900000000000006</v>
      </c>
      <c r="H42" s="67">
        <v>38.299999999999997</v>
      </c>
      <c r="I42" s="67">
        <v>0</v>
      </c>
      <c r="J42" s="67">
        <v>0</v>
      </c>
      <c r="K42" s="67">
        <v>38.299999999999997</v>
      </c>
      <c r="L42" s="67">
        <v>127.5</v>
      </c>
      <c r="M42" s="67"/>
      <c r="N42" s="67"/>
      <c r="O42" s="67"/>
      <c r="P42" s="67"/>
      <c r="Q42" s="67"/>
      <c r="R42" s="67"/>
      <c r="S42" s="67">
        <f t="shared" si="8"/>
        <v>275</v>
      </c>
      <c r="T42" s="67">
        <f t="shared" si="2"/>
        <v>207</v>
      </c>
      <c r="U42" s="84">
        <f t="shared" si="3"/>
        <v>0.5705394190871369</v>
      </c>
    </row>
    <row r="43" spans="1:21" ht="15.45" customHeight="1" x14ac:dyDescent="0.3">
      <c r="A43" s="82" t="s">
        <v>26</v>
      </c>
      <c r="B43" s="55" t="s">
        <v>34</v>
      </c>
      <c r="C43" s="55" t="s">
        <v>102</v>
      </c>
      <c r="D43" s="55" t="s">
        <v>12</v>
      </c>
      <c r="E43" s="55" t="s">
        <v>66</v>
      </c>
      <c r="F43" s="66">
        <v>25086</v>
      </c>
      <c r="G43" s="66">
        <v>2528.42</v>
      </c>
      <c r="H43" s="67">
        <v>0</v>
      </c>
      <c r="I43" s="67">
        <v>3626.63</v>
      </c>
      <c r="J43" s="67">
        <v>142.19</v>
      </c>
      <c r="K43" s="67">
        <v>2626.4099999999989</v>
      </c>
      <c r="L43" s="67">
        <v>4.9400000000000004</v>
      </c>
      <c r="M43" s="67"/>
      <c r="N43" s="67"/>
      <c r="O43" s="67"/>
      <c r="P43" s="67"/>
      <c r="Q43" s="67"/>
      <c r="R43" s="67"/>
      <c r="S43" s="67">
        <f t="shared" si="8"/>
        <v>8928.5899999999983</v>
      </c>
      <c r="T43" s="67">
        <f t="shared" si="2"/>
        <v>16157.410000000002</v>
      </c>
      <c r="U43" s="84">
        <f t="shared" si="3"/>
        <v>0.35591923782189261</v>
      </c>
    </row>
    <row r="44" spans="1:21" ht="15.45" customHeight="1" x14ac:dyDescent="0.3">
      <c r="A44" s="82" t="s">
        <v>26</v>
      </c>
      <c r="B44" s="55" t="s">
        <v>34</v>
      </c>
      <c r="C44" s="55" t="s">
        <v>102</v>
      </c>
      <c r="D44" s="55" t="s">
        <v>14</v>
      </c>
      <c r="E44" s="55" t="s">
        <v>68</v>
      </c>
      <c r="F44" s="66">
        <v>269300</v>
      </c>
      <c r="G44" s="66">
        <v>20872.939999999999</v>
      </c>
      <c r="H44" s="67">
        <v>20767.999999999989</v>
      </c>
      <c r="I44" s="67">
        <v>26522.93</v>
      </c>
      <c r="J44" s="67">
        <v>26379.500000000011</v>
      </c>
      <c r="K44" s="67">
        <v>25094.490000000009</v>
      </c>
      <c r="L44" s="67">
        <v>5338.8699999999963</v>
      </c>
      <c r="M44" s="67"/>
      <c r="N44" s="67"/>
      <c r="O44" s="67"/>
      <c r="P44" s="67"/>
      <c r="Q44" s="67"/>
      <c r="R44" s="67"/>
      <c r="S44" s="67">
        <f t="shared" si="8"/>
        <v>124976.73000000001</v>
      </c>
      <c r="T44" s="67">
        <f t="shared" si="2"/>
        <v>144323.26999999999</v>
      </c>
      <c r="U44" s="84">
        <f t="shared" si="3"/>
        <v>0.46407994801336805</v>
      </c>
    </row>
    <row r="45" spans="1:21" ht="15.45" customHeight="1" x14ac:dyDescent="0.3">
      <c r="A45" s="82" t="s">
        <v>26</v>
      </c>
      <c r="B45" s="55" t="s">
        <v>34</v>
      </c>
      <c r="C45" s="55" t="s">
        <v>102</v>
      </c>
      <c r="D45" s="55" t="s">
        <v>16</v>
      </c>
      <c r="E45" s="55" t="s">
        <v>70</v>
      </c>
      <c r="F45" s="66">
        <v>5000</v>
      </c>
      <c r="G45" s="66">
        <v>348.65</v>
      </c>
      <c r="H45" s="67">
        <v>0</v>
      </c>
      <c r="I45" s="67">
        <v>226.71</v>
      </c>
      <c r="J45" s="67">
        <v>154.88</v>
      </c>
      <c r="K45" s="67">
        <v>40.700000000000003</v>
      </c>
      <c r="L45" s="67">
        <v>169</v>
      </c>
      <c r="M45" s="67"/>
      <c r="N45" s="67"/>
      <c r="O45" s="67"/>
      <c r="P45" s="67"/>
      <c r="Q45" s="67"/>
      <c r="R45" s="67"/>
      <c r="S45" s="67">
        <f t="shared" si="8"/>
        <v>939.94</v>
      </c>
      <c r="T45" s="67">
        <f t="shared" si="2"/>
        <v>4060.06</v>
      </c>
      <c r="U45" s="84">
        <f t="shared" si="3"/>
        <v>0.18798800000000002</v>
      </c>
    </row>
    <row r="46" spans="1:21" ht="15.45" customHeight="1" x14ac:dyDescent="0.3">
      <c r="A46" s="82" t="s">
        <v>26</v>
      </c>
      <c r="B46" s="55" t="s">
        <v>34</v>
      </c>
      <c r="C46" s="55" t="s">
        <v>102</v>
      </c>
      <c r="D46" s="55" t="s">
        <v>18</v>
      </c>
      <c r="E46" s="55" t="s">
        <v>72</v>
      </c>
      <c r="F46" s="66">
        <v>33770</v>
      </c>
      <c r="G46" s="66">
        <v>1417</v>
      </c>
      <c r="H46" s="67">
        <v>1526</v>
      </c>
      <c r="I46" s="67">
        <v>3270</v>
      </c>
      <c r="J46" s="67">
        <v>2071</v>
      </c>
      <c r="K46" s="67">
        <v>2136</v>
      </c>
      <c r="L46" s="67">
        <v>30</v>
      </c>
      <c r="M46" s="67"/>
      <c r="N46" s="67"/>
      <c r="O46" s="67"/>
      <c r="P46" s="67"/>
      <c r="Q46" s="67"/>
      <c r="R46" s="67"/>
      <c r="S46" s="67">
        <f t="shared" si="8"/>
        <v>10450</v>
      </c>
      <c r="T46" s="67">
        <f t="shared" si="2"/>
        <v>23320</v>
      </c>
      <c r="U46" s="84">
        <f t="shared" si="3"/>
        <v>0.30944625407166126</v>
      </c>
    </row>
    <row r="47" spans="1:21" ht="15.45" customHeight="1" x14ac:dyDescent="0.3">
      <c r="A47" s="82" t="s">
        <v>26</v>
      </c>
      <c r="B47" s="55" t="s">
        <v>34</v>
      </c>
      <c r="C47" s="55" t="s">
        <v>102</v>
      </c>
      <c r="D47" s="55" t="s">
        <v>22</v>
      </c>
      <c r="E47" s="55" t="s">
        <v>76</v>
      </c>
      <c r="F47" s="66">
        <v>9648</v>
      </c>
      <c r="G47" s="66">
        <v>0</v>
      </c>
      <c r="H47" s="67">
        <v>0</v>
      </c>
      <c r="I47" s="67">
        <v>16.100000000000001</v>
      </c>
      <c r="J47" s="67">
        <v>0</v>
      </c>
      <c r="K47" s="67">
        <v>12.88</v>
      </c>
      <c r="L47" s="67">
        <v>19.32</v>
      </c>
      <c r="M47" s="67"/>
      <c r="N47" s="67"/>
      <c r="O47" s="67"/>
      <c r="P47" s="67"/>
      <c r="Q47" s="67"/>
      <c r="R47" s="67"/>
      <c r="S47" s="67">
        <f t="shared" si="8"/>
        <v>48.300000000000004</v>
      </c>
      <c r="T47" s="67">
        <f t="shared" si="2"/>
        <v>9599.7000000000007</v>
      </c>
      <c r="U47" s="84">
        <f t="shared" si="3"/>
        <v>5.0062189054726376E-3</v>
      </c>
    </row>
    <row r="48" spans="1:21" ht="15.45" customHeight="1" x14ac:dyDescent="0.3">
      <c r="A48" s="82" t="s">
        <v>26</v>
      </c>
      <c r="B48" s="55" t="s">
        <v>34</v>
      </c>
      <c r="C48" s="55" t="s">
        <v>102</v>
      </c>
      <c r="D48" s="55" t="s">
        <v>24</v>
      </c>
      <c r="E48" s="55" t="s">
        <v>78</v>
      </c>
      <c r="F48" s="66">
        <v>12543</v>
      </c>
      <c r="G48" s="66">
        <v>953.46</v>
      </c>
      <c r="H48" s="67">
        <v>655.87000000000012</v>
      </c>
      <c r="I48" s="67">
        <v>2794.27</v>
      </c>
      <c r="J48" s="67">
        <v>847.89</v>
      </c>
      <c r="K48" s="67">
        <v>471</v>
      </c>
      <c r="L48" s="67">
        <v>1426.2</v>
      </c>
      <c r="M48" s="67"/>
      <c r="N48" s="67"/>
      <c r="O48" s="67"/>
      <c r="P48" s="67"/>
      <c r="Q48" s="67"/>
      <c r="R48" s="67"/>
      <c r="S48" s="67">
        <f t="shared" si="8"/>
        <v>7148.6900000000005</v>
      </c>
      <c r="T48" s="67">
        <f t="shared" si="2"/>
        <v>5394.3099999999995</v>
      </c>
      <c r="U48" s="84">
        <f t="shared" si="3"/>
        <v>0.56993462489037716</v>
      </c>
    </row>
    <row r="49" spans="1:21" s="90" customFormat="1" ht="15.45" customHeight="1" x14ac:dyDescent="0.3">
      <c r="A49" s="86" t="s">
        <v>103</v>
      </c>
      <c r="B49" s="58" t="s">
        <v>54</v>
      </c>
      <c r="C49" s="58"/>
      <c r="D49" s="58"/>
      <c r="E49" s="87"/>
      <c r="F49" s="65">
        <f>SUM(F50:F52)</f>
        <v>666239.99999999977</v>
      </c>
      <c r="G49" s="65">
        <f>SUM(G50:G52)</f>
        <v>47028.32</v>
      </c>
      <c r="H49" s="65">
        <f t="shared" ref="H49:S49" si="9">SUM(H50:H52)</f>
        <v>47828.350000000006</v>
      </c>
      <c r="I49" s="65">
        <f t="shared" si="9"/>
        <v>50413.84</v>
      </c>
      <c r="J49" s="65">
        <f t="shared" si="9"/>
        <v>50872.25</v>
      </c>
      <c r="K49" s="65">
        <f t="shared" si="9"/>
        <v>52985.33</v>
      </c>
      <c r="L49" s="65">
        <f t="shared" si="9"/>
        <v>56263.58</v>
      </c>
      <c r="M49" s="65">
        <f t="shared" si="9"/>
        <v>0</v>
      </c>
      <c r="N49" s="65">
        <f t="shared" si="9"/>
        <v>0</v>
      </c>
      <c r="O49" s="65">
        <f t="shared" si="9"/>
        <v>0</v>
      </c>
      <c r="P49" s="65">
        <f t="shared" si="9"/>
        <v>0</v>
      </c>
      <c r="Q49" s="65">
        <f t="shared" si="9"/>
        <v>0</v>
      </c>
      <c r="R49" s="65">
        <f t="shared" si="9"/>
        <v>0</v>
      </c>
      <c r="S49" s="65">
        <f t="shared" si="9"/>
        <v>305391.67</v>
      </c>
      <c r="T49" s="64">
        <f t="shared" si="2"/>
        <v>360848.32999999978</v>
      </c>
      <c r="U49" s="76">
        <f t="shared" si="3"/>
        <v>0.45838086875600398</v>
      </c>
    </row>
    <row r="50" spans="1:21" ht="15.45" customHeight="1" x14ac:dyDescent="0.3">
      <c r="A50" s="82" t="s">
        <v>103</v>
      </c>
      <c r="B50" s="55" t="s">
        <v>34</v>
      </c>
      <c r="C50" s="55" t="s">
        <v>102</v>
      </c>
      <c r="D50" s="55" t="s">
        <v>4</v>
      </c>
      <c r="E50" s="55" t="s">
        <v>58</v>
      </c>
      <c r="F50" s="66">
        <v>494499.99999999983</v>
      </c>
      <c r="G50" s="66">
        <v>34768</v>
      </c>
      <c r="H50" s="67">
        <v>35746.15</v>
      </c>
      <c r="I50" s="67">
        <v>37678.5</v>
      </c>
      <c r="J50" s="67">
        <v>38079.72</v>
      </c>
      <c r="K50" s="67">
        <v>39600.39</v>
      </c>
      <c r="L50" s="67">
        <v>42124.07</v>
      </c>
      <c r="M50" s="67"/>
      <c r="N50" s="67"/>
      <c r="O50" s="67"/>
      <c r="P50" s="67"/>
      <c r="Q50" s="67"/>
      <c r="R50" s="67"/>
      <c r="S50" s="67">
        <f>SUM(G50:R50)</f>
        <v>227996.83000000002</v>
      </c>
      <c r="T50" s="67">
        <f t="shared" si="2"/>
        <v>266503.16999999981</v>
      </c>
      <c r="U50" s="84">
        <f t="shared" si="3"/>
        <v>0.46106537917087986</v>
      </c>
    </row>
    <row r="51" spans="1:21" ht="15.45" customHeight="1" x14ac:dyDescent="0.3">
      <c r="A51" s="82" t="s">
        <v>103</v>
      </c>
      <c r="B51" s="55" t="s">
        <v>34</v>
      </c>
      <c r="C51" s="55" t="s">
        <v>102</v>
      </c>
      <c r="D51" s="55" t="s">
        <v>9</v>
      </c>
      <c r="E51" s="55" t="s">
        <v>63</v>
      </c>
      <c r="F51" s="66">
        <v>167140</v>
      </c>
      <c r="G51" s="66">
        <v>11751.58</v>
      </c>
      <c r="H51" s="67">
        <v>12082.2</v>
      </c>
      <c r="I51" s="67">
        <v>12735.34</v>
      </c>
      <c r="J51" s="67">
        <v>12792.53</v>
      </c>
      <c r="K51" s="67">
        <v>13384.94</v>
      </c>
      <c r="L51" s="67">
        <v>14139.51</v>
      </c>
      <c r="M51" s="67"/>
      <c r="N51" s="67"/>
      <c r="O51" s="67"/>
      <c r="P51" s="67"/>
      <c r="Q51" s="67"/>
      <c r="R51" s="67"/>
      <c r="S51" s="67">
        <f t="shared" si="8"/>
        <v>76886.099999999991</v>
      </c>
      <c r="T51" s="67">
        <f t="shared" si="2"/>
        <v>90253.900000000009</v>
      </c>
      <c r="U51" s="84">
        <f t="shared" si="3"/>
        <v>0.46001017111403608</v>
      </c>
    </row>
    <row r="52" spans="1:21" ht="15.45" customHeight="1" x14ac:dyDescent="0.3">
      <c r="A52" s="82" t="s">
        <v>103</v>
      </c>
      <c r="B52" s="55" t="s">
        <v>34</v>
      </c>
      <c r="C52" s="55" t="s">
        <v>102</v>
      </c>
      <c r="D52" s="55" t="s">
        <v>12</v>
      </c>
      <c r="E52" s="55" t="s">
        <v>66</v>
      </c>
      <c r="F52" s="66">
        <v>4600</v>
      </c>
      <c r="G52" s="66">
        <v>508.74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/>
      <c r="N52" s="67"/>
      <c r="O52" s="67"/>
      <c r="P52" s="67"/>
      <c r="Q52" s="67"/>
      <c r="R52" s="67"/>
      <c r="S52" s="67">
        <f t="shared" si="8"/>
        <v>508.74</v>
      </c>
      <c r="T52" s="67">
        <f t="shared" si="2"/>
        <v>4091.26</v>
      </c>
      <c r="U52" s="84">
        <f t="shared" si="3"/>
        <v>0.11059565217391304</v>
      </c>
    </row>
    <row r="53" spans="1:21" s="90" customFormat="1" ht="15.45" customHeight="1" x14ac:dyDescent="0.3">
      <c r="A53" s="86" t="s">
        <v>104</v>
      </c>
      <c r="B53" s="58" t="s">
        <v>54</v>
      </c>
      <c r="C53" s="58"/>
      <c r="D53" s="58"/>
      <c r="E53" s="87"/>
      <c r="F53" s="65">
        <f>SUM(F54:F60)</f>
        <v>423819.99999999988</v>
      </c>
      <c r="G53" s="65">
        <f t="shared" ref="G53:T53" si="10">SUM(G54:G60)</f>
        <v>29211.800000000003</v>
      </c>
      <c r="H53" s="65">
        <f t="shared" si="10"/>
        <v>40683.660000000003</v>
      </c>
      <c r="I53" s="65">
        <f t="shared" si="10"/>
        <v>30887.16</v>
      </c>
      <c r="J53" s="65">
        <f t="shared" si="10"/>
        <v>34394</v>
      </c>
      <c r="K53" s="65">
        <f t="shared" si="10"/>
        <v>31047.96</v>
      </c>
      <c r="L53" s="65">
        <f t="shared" si="10"/>
        <v>31174.92</v>
      </c>
      <c r="M53" s="65">
        <f t="shared" si="10"/>
        <v>0</v>
      </c>
      <c r="N53" s="65">
        <f t="shared" si="10"/>
        <v>0</v>
      </c>
      <c r="O53" s="65">
        <f t="shared" si="10"/>
        <v>0</v>
      </c>
      <c r="P53" s="65">
        <f t="shared" si="10"/>
        <v>0</v>
      </c>
      <c r="Q53" s="65">
        <f t="shared" si="10"/>
        <v>0</v>
      </c>
      <c r="R53" s="65">
        <f t="shared" si="10"/>
        <v>0</v>
      </c>
      <c r="S53" s="65">
        <f t="shared" si="10"/>
        <v>197399.5</v>
      </c>
      <c r="T53" s="65">
        <f t="shared" si="10"/>
        <v>226420.49999999991</v>
      </c>
      <c r="U53" s="76">
        <f t="shared" si="3"/>
        <v>0.46576258789108599</v>
      </c>
    </row>
    <row r="54" spans="1:21" ht="15.45" customHeight="1" x14ac:dyDescent="0.3">
      <c r="A54" s="82" t="s">
        <v>104</v>
      </c>
      <c r="B54" s="55" t="s">
        <v>34</v>
      </c>
      <c r="C54" s="55" t="s">
        <v>102</v>
      </c>
      <c r="D54" s="55" t="s">
        <v>4</v>
      </c>
      <c r="E54" s="55" t="s">
        <v>58</v>
      </c>
      <c r="F54" s="66">
        <v>228499.99999999991</v>
      </c>
      <c r="G54" s="66">
        <v>17495</v>
      </c>
      <c r="H54" s="67">
        <v>17691.490000000002</v>
      </c>
      <c r="I54" s="67">
        <v>18300</v>
      </c>
      <c r="J54" s="67">
        <v>18525.12</v>
      </c>
      <c r="K54" s="67">
        <v>18515</v>
      </c>
      <c r="L54" s="67">
        <v>18515</v>
      </c>
      <c r="M54" s="67"/>
      <c r="N54" s="67"/>
      <c r="O54" s="67"/>
      <c r="P54" s="67"/>
      <c r="Q54" s="67"/>
      <c r="R54" s="67"/>
      <c r="S54" s="67">
        <f t="shared" si="8"/>
        <v>109041.61</v>
      </c>
      <c r="T54" s="67">
        <f t="shared" si="2"/>
        <v>119458.38999999991</v>
      </c>
      <c r="U54" s="84">
        <f t="shared" si="3"/>
        <v>0.47720617067833715</v>
      </c>
    </row>
    <row r="55" spans="1:21" ht="15.45" customHeight="1" x14ac:dyDescent="0.3">
      <c r="A55" s="82" t="s">
        <v>104</v>
      </c>
      <c r="B55" s="55" t="s">
        <v>34</v>
      </c>
      <c r="C55" s="55" t="s">
        <v>102</v>
      </c>
      <c r="D55" s="55" t="s">
        <v>5</v>
      </c>
      <c r="E55" s="55" t="s">
        <v>59</v>
      </c>
      <c r="F55" s="66">
        <v>33999.999999999993</v>
      </c>
      <c r="G55" s="66">
        <v>2335.56</v>
      </c>
      <c r="H55" s="67">
        <v>2600</v>
      </c>
      <c r="I55" s="67">
        <v>2650</v>
      </c>
      <c r="J55" s="67">
        <v>2650</v>
      </c>
      <c r="K55" s="67">
        <v>2650</v>
      </c>
      <c r="L55" s="67">
        <v>2650</v>
      </c>
      <c r="M55" s="67"/>
      <c r="N55" s="67"/>
      <c r="O55" s="67"/>
      <c r="P55" s="67"/>
      <c r="Q55" s="67"/>
      <c r="R55" s="67"/>
      <c r="S55" s="67">
        <f t="shared" ref="S55:S60" si="11">SUM(G55:R55)</f>
        <v>15535.56</v>
      </c>
      <c r="T55" s="67">
        <f t="shared" ref="T55:T60" si="12">F55-S55</f>
        <v>18464.439999999995</v>
      </c>
      <c r="U55" s="84">
        <f t="shared" si="3"/>
        <v>0.45692823529411775</v>
      </c>
    </row>
    <row r="56" spans="1:21" ht="15.45" customHeight="1" x14ac:dyDescent="0.3">
      <c r="A56" s="82" t="s">
        <v>104</v>
      </c>
      <c r="B56" s="55" t="s">
        <v>34</v>
      </c>
      <c r="C56" s="55" t="s">
        <v>102</v>
      </c>
      <c r="D56" s="55" t="s">
        <v>9</v>
      </c>
      <c r="E56" s="55" t="s">
        <v>63</v>
      </c>
      <c r="F56" s="66">
        <v>88720</v>
      </c>
      <c r="G56" s="66">
        <v>6552.4400000000014</v>
      </c>
      <c r="H56" s="67">
        <v>6858.5300000000007</v>
      </c>
      <c r="I56" s="67">
        <v>7081.1</v>
      </c>
      <c r="J56" s="67">
        <v>7157.1900000000014</v>
      </c>
      <c r="K56" s="67">
        <v>7153.77</v>
      </c>
      <c r="L56" s="67">
        <v>7153.77</v>
      </c>
      <c r="M56" s="67"/>
      <c r="N56" s="67"/>
      <c r="O56" s="67"/>
      <c r="P56" s="67"/>
      <c r="Q56" s="67"/>
      <c r="R56" s="67"/>
      <c r="S56" s="67">
        <f t="shared" si="11"/>
        <v>41956.800000000003</v>
      </c>
      <c r="T56" s="67">
        <f t="shared" si="12"/>
        <v>46763.199999999997</v>
      </c>
      <c r="U56" s="84">
        <f t="shared" si="3"/>
        <v>0.47291253381424708</v>
      </c>
    </row>
    <row r="57" spans="1:21" ht="15.45" customHeight="1" x14ac:dyDescent="0.3">
      <c r="A57" s="82" t="s">
        <v>104</v>
      </c>
      <c r="B57" s="55" t="s">
        <v>34</v>
      </c>
      <c r="C57" s="55" t="s">
        <v>102</v>
      </c>
      <c r="D57" s="55" t="s">
        <v>10</v>
      </c>
      <c r="E57" s="55" t="s">
        <v>64</v>
      </c>
      <c r="F57" s="66">
        <v>44999.999999999993</v>
      </c>
      <c r="G57" s="66">
        <v>2654.95</v>
      </c>
      <c r="H57" s="67">
        <v>2789.13</v>
      </c>
      <c r="I57" s="67">
        <v>2740.16</v>
      </c>
      <c r="J57" s="67">
        <v>6061.6900000000014</v>
      </c>
      <c r="K57" s="67">
        <v>2729.19</v>
      </c>
      <c r="L57" s="67">
        <v>2702.1</v>
      </c>
      <c r="M57" s="67"/>
      <c r="N57" s="67"/>
      <c r="O57" s="67"/>
      <c r="P57" s="67"/>
      <c r="Q57" s="67"/>
      <c r="R57" s="67"/>
      <c r="S57" s="67">
        <f t="shared" si="11"/>
        <v>19677.219999999998</v>
      </c>
      <c r="T57" s="67">
        <f t="shared" si="12"/>
        <v>25322.779999999995</v>
      </c>
      <c r="U57" s="84">
        <f t="shared" si="3"/>
        <v>0.43727155555555558</v>
      </c>
    </row>
    <row r="58" spans="1:21" ht="15.45" customHeight="1" x14ac:dyDescent="0.3">
      <c r="A58" s="82" t="s">
        <v>104</v>
      </c>
      <c r="B58" s="55" t="s">
        <v>34</v>
      </c>
      <c r="C58" s="55" t="s">
        <v>102</v>
      </c>
      <c r="D58" s="55" t="s">
        <v>12</v>
      </c>
      <c r="E58" s="55" t="s">
        <v>66</v>
      </c>
      <c r="F58" s="66">
        <v>1599.9999999999991</v>
      </c>
      <c r="G58" s="66">
        <v>0</v>
      </c>
      <c r="H58" s="67">
        <v>0</v>
      </c>
      <c r="I58" s="67">
        <v>115.9</v>
      </c>
      <c r="J58" s="67">
        <v>0</v>
      </c>
      <c r="K58" s="67">
        <v>0</v>
      </c>
      <c r="L58" s="67">
        <v>0</v>
      </c>
      <c r="M58" s="67"/>
      <c r="N58" s="67"/>
      <c r="O58" s="67"/>
      <c r="P58" s="67"/>
      <c r="Q58" s="67"/>
      <c r="R58" s="67"/>
      <c r="S58" s="67">
        <f t="shared" si="11"/>
        <v>115.9</v>
      </c>
      <c r="T58" s="67">
        <f t="shared" si="12"/>
        <v>1484.099999999999</v>
      </c>
      <c r="U58" s="84">
        <f t="shared" si="3"/>
        <v>7.2437500000000044E-2</v>
      </c>
    </row>
    <row r="59" spans="1:21" ht="15.45" customHeight="1" x14ac:dyDescent="0.3">
      <c r="A59" s="82" t="s">
        <v>104</v>
      </c>
      <c r="B59" s="55" t="s">
        <v>34</v>
      </c>
      <c r="C59" s="55" t="s">
        <v>102</v>
      </c>
      <c r="D59" s="55" t="s">
        <v>15</v>
      </c>
      <c r="E59" s="55" t="s">
        <v>69</v>
      </c>
      <c r="F59" s="66">
        <v>26000</v>
      </c>
      <c r="G59" s="66">
        <v>173.85</v>
      </c>
      <c r="H59" s="67">
        <v>10454.51</v>
      </c>
      <c r="I59" s="67">
        <v>0</v>
      </c>
      <c r="J59" s="67">
        <v>0</v>
      </c>
      <c r="K59" s="67">
        <v>0</v>
      </c>
      <c r="L59" s="67">
        <v>154.05000000000001</v>
      </c>
      <c r="M59" s="67"/>
      <c r="N59" s="67"/>
      <c r="O59" s="67"/>
      <c r="P59" s="67"/>
      <c r="Q59" s="67"/>
      <c r="R59" s="67"/>
      <c r="S59" s="67">
        <f t="shared" si="11"/>
        <v>10782.41</v>
      </c>
      <c r="T59" s="67">
        <f t="shared" si="12"/>
        <v>15217.59</v>
      </c>
      <c r="U59" s="84">
        <f t="shared" si="3"/>
        <v>0.41470807692307693</v>
      </c>
    </row>
    <row r="60" spans="1:21" ht="15.45" customHeight="1" x14ac:dyDescent="0.3">
      <c r="A60" s="82" t="s">
        <v>104</v>
      </c>
      <c r="B60" s="55" t="s">
        <v>34</v>
      </c>
      <c r="C60" s="55" t="s">
        <v>102</v>
      </c>
      <c r="D60" s="55" t="s">
        <v>22</v>
      </c>
      <c r="E60" s="55" t="s">
        <v>76</v>
      </c>
      <c r="F60" s="66">
        <v>0</v>
      </c>
      <c r="G60" s="66"/>
      <c r="H60" s="67">
        <v>290</v>
      </c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>
        <f t="shared" si="11"/>
        <v>290</v>
      </c>
      <c r="T60" s="67">
        <f t="shared" si="12"/>
        <v>-290</v>
      </c>
      <c r="U60" s="84"/>
    </row>
    <row r="61" spans="1:21" s="90" customFormat="1" ht="15.45" customHeight="1" x14ac:dyDescent="0.3">
      <c r="A61" s="86" t="s">
        <v>105</v>
      </c>
      <c r="B61" s="58" t="s">
        <v>54</v>
      </c>
      <c r="C61" s="58"/>
      <c r="D61" s="58"/>
      <c r="E61" s="87"/>
      <c r="F61" s="65">
        <f>SUM(F62:F67)</f>
        <v>201960</v>
      </c>
      <c r="G61" s="65">
        <f t="shared" ref="G61:T61" si="13">SUM(G62:G67)</f>
        <v>15654.6</v>
      </c>
      <c r="H61" s="65">
        <f t="shared" si="13"/>
        <v>16879.27</v>
      </c>
      <c r="I61" s="65">
        <f t="shared" si="13"/>
        <v>16213.300000000001</v>
      </c>
      <c r="J61" s="65">
        <f t="shared" si="13"/>
        <v>15551.659999999998</v>
      </c>
      <c r="K61" s="65">
        <f t="shared" si="13"/>
        <v>15587.7</v>
      </c>
      <c r="L61" s="65">
        <f t="shared" si="13"/>
        <v>17133.86</v>
      </c>
      <c r="M61" s="65">
        <f t="shared" si="13"/>
        <v>0</v>
      </c>
      <c r="N61" s="65">
        <f t="shared" si="13"/>
        <v>0</v>
      </c>
      <c r="O61" s="65">
        <f t="shared" si="13"/>
        <v>0</v>
      </c>
      <c r="P61" s="65">
        <f t="shared" si="13"/>
        <v>0</v>
      </c>
      <c r="Q61" s="65">
        <f t="shared" si="13"/>
        <v>0</v>
      </c>
      <c r="R61" s="65">
        <f t="shared" si="13"/>
        <v>0</v>
      </c>
      <c r="S61" s="65">
        <f t="shared" si="13"/>
        <v>97020.39</v>
      </c>
      <c r="T61" s="65">
        <f t="shared" si="13"/>
        <v>104939.61</v>
      </c>
      <c r="U61" s="76">
        <f t="shared" si="3"/>
        <v>0.48039408793820559</v>
      </c>
    </row>
    <row r="62" spans="1:21" ht="15.45" customHeight="1" x14ac:dyDescent="0.3">
      <c r="A62" s="82" t="s">
        <v>111</v>
      </c>
      <c r="B62" s="55" t="s">
        <v>34</v>
      </c>
      <c r="C62" s="55" t="s">
        <v>102</v>
      </c>
      <c r="D62" s="55" t="s">
        <v>4</v>
      </c>
      <c r="E62" s="55" t="s">
        <v>58</v>
      </c>
      <c r="F62" s="66">
        <v>22200</v>
      </c>
      <c r="G62" s="66">
        <v>1700</v>
      </c>
      <c r="H62" s="67">
        <v>1844.24</v>
      </c>
      <c r="I62" s="67">
        <v>1800</v>
      </c>
      <c r="J62" s="67">
        <v>1800</v>
      </c>
      <c r="K62" s="67">
        <v>1800</v>
      </c>
      <c r="L62" s="67">
        <v>1800</v>
      </c>
      <c r="M62" s="67"/>
      <c r="N62" s="67"/>
      <c r="O62" s="67"/>
      <c r="P62" s="67"/>
      <c r="Q62" s="67"/>
      <c r="R62" s="67"/>
      <c r="S62" s="67">
        <f t="shared" si="8"/>
        <v>10744.24</v>
      </c>
      <c r="T62" s="67">
        <f t="shared" si="2"/>
        <v>11455.76</v>
      </c>
      <c r="U62" s="84">
        <f t="shared" si="3"/>
        <v>0.48397477477477474</v>
      </c>
    </row>
    <row r="63" spans="1:21" ht="15.45" customHeight="1" x14ac:dyDescent="0.3">
      <c r="A63" s="82" t="s">
        <v>111</v>
      </c>
      <c r="B63" s="55" t="s">
        <v>34</v>
      </c>
      <c r="C63" s="55" t="s">
        <v>102</v>
      </c>
      <c r="D63" s="55" t="s">
        <v>5</v>
      </c>
      <c r="E63" s="55" t="s">
        <v>59</v>
      </c>
      <c r="F63" s="66">
        <v>126700</v>
      </c>
      <c r="G63" s="66">
        <v>10000</v>
      </c>
      <c r="H63" s="67">
        <v>10337.58</v>
      </c>
      <c r="I63" s="67">
        <v>10019.700000000001</v>
      </c>
      <c r="J63" s="67">
        <v>9785.6899999999987</v>
      </c>
      <c r="K63" s="67">
        <v>9850</v>
      </c>
      <c r="L63" s="67">
        <v>11005.58</v>
      </c>
      <c r="M63" s="67"/>
      <c r="N63" s="67"/>
      <c r="O63" s="67"/>
      <c r="P63" s="67"/>
      <c r="Q63" s="67"/>
      <c r="R63" s="67"/>
      <c r="S63" s="67">
        <f t="shared" ref="S63:S67" si="14">SUM(G63:R63)</f>
        <v>60998.55</v>
      </c>
      <c r="T63" s="67">
        <f t="shared" ref="T63:T67" si="15">F63-S63</f>
        <v>65701.45</v>
      </c>
      <c r="U63" s="84">
        <f t="shared" si="3"/>
        <v>0.48144080505130232</v>
      </c>
    </row>
    <row r="64" spans="1:21" ht="15.45" customHeight="1" x14ac:dyDescent="0.3">
      <c r="A64" s="82" t="s">
        <v>111</v>
      </c>
      <c r="B64" s="55" t="s">
        <v>34</v>
      </c>
      <c r="C64" s="55" t="s">
        <v>102</v>
      </c>
      <c r="D64" s="55" t="s">
        <v>9</v>
      </c>
      <c r="E64" s="55" t="s">
        <v>63</v>
      </c>
      <c r="F64" s="66">
        <v>50320</v>
      </c>
      <c r="G64" s="66">
        <v>3954.6</v>
      </c>
      <c r="H64" s="67">
        <v>4117.45</v>
      </c>
      <c r="I64" s="67">
        <v>3995.06</v>
      </c>
      <c r="J64" s="67">
        <v>3915.97</v>
      </c>
      <c r="K64" s="67">
        <v>3937.7</v>
      </c>
      <c r="L64" s="67">
        <v>4328.28</v>
      </c>
      <c r="M64" s="67"/>
      <c r="N64" s="67"/>
      <c r="O64" s="67"/>
      <c r="P64" s="67"/>
      <c r="Q64" s="67"/>
      <c r="R64" s="67"/>
      <c r="S64" s="67">
        <f t="shared" si="14"/>
        <v>24249.059999999998</v>
      </c>
      <c r="T64" s="67">
        <f t="shared" si="15"/>
        <v>26070.940000000002</v>
      </c>
      <c r="U64" s="84">
        <f t="shared" si="3"/>
        <v>0.48189705882352935</v>
      </c>
    </row>
    <row r="65" spans="1:21" ht="15.45" customHeight="1" x14ac:dyDescent="0.3">
      <c r="A65" s="82" t="s">
        <v>111</v>
      </c>
      <c r="B65" s="55" t="s">
        <v>34</v>
      </c>
      <c r="C65" s="55" t="s">
        <v>102</v>
      </c>
      <c r="D65" s="55" t="s">
        <v>11</v>
      </c>
      <c r="E65" s="55" t="s">
        <v>65</v>
      </c>
      <c r="F65" s="66">
        <v>1940</v>
      </c>
      <c r="G65" s="66">
        <v>0</v>
      </c>
      <c r="H65" s="67">
        <v>0</v>
      </c>
      <c r="I65" s="67">
        <v>108.54</v>
      </c>
      <c r="J65" s="67">
        <v>50</v>
      </c>
      <c r="K65" s="67">
        <v>0</v>
      </c>
      <c r="L65" s="67">
        <v>0</v>
      </c>
      <c r="M65" s="67"/>
      <c r="N65" s="67"/>
      <c r="O65" s="67"/>
      <c r="P65" s="67"/>
      <c r="Q65" s="67"/>
      <c r="R65" s="67"/>
      <c r="S65" s="67">
        <f t="shared" si="14"/>
        <v>158.54000000000002</v>
      </c>
      <c r="T65" s="67">
        <f t="shared" si="15"/>
        <v>1781.46</v>
      </c>
      <c r="U65" s="84">
        <f t="shared" si="3"/>
        <v>8.1721649484536099E-2</v>
      </c>
    </row>
    <row r="66" spans="1:21" ht="15.45" customHeight="1" x14ac:dyDescent="0.3">
      <c r="A66" s="82" t="s">
        <v>111</v>
      </c>
      <c r="B66" s="55" t="s">
        <v>34</v>
      </c>
      <c r="C66" s="55" t="s">
        <v>102</v>
      </c>
      <c r="D66" s="55" t="s">
        <v>12</v>
      </c>
      <c r="E66" s="55" t="s">
        <v>66</v>
      </c>
      <c r="F66" s="66">
        <v>799.99999999999966</v>
      </c>
      <c r="G66" s="66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/>
      <c r="N66" s="67"/>
      <c r="O66" s="67"/>
      <c r="P66" s="67"/>
      <c r="Q66" s="67"/>
      <c r="R66" s="67"/>
      <c r="S66" s="67">
        <f t="shared" si="14"/>
        <v>0</v>
      </c>
      <c r="T66" s="67">
        <f t="shared" si="15"/>
        <v>799.99999999999966</v>
      </c>
      <c r="U66" s="84">
        <f t="shared" si="3"/>
        <v>0</v>
      </c>
    </row>
    <row r="67" spans="1:21" ht="15.45" customHeight="1" x14ac:dyDescent="0.3">
      <c r="A67" s="82" t="s">
        <v>111</v>
      </c>
      <c r="B67" s="55" t="s">
        <v>34</v>
      </c>
      <c r="C67" s="55" t="s">
        <v>102</v>
      </c>
      <c r="D67" s="55" t="s">
        <v>22</v>
      </c>
      <c r="E67" s="55" t="s">
        <v>76</v>
      </c>
      <c r="F67" s="66"/>
      <c r="G67" s="66"/>
      <c r="H67" s="67">
        <v>580</v>
      </c>
      <c r="I67" s="67">
        <v>290</v>
      </c>
      <c r="J67" s="67"/>
      <c r="K67" s="67"/>
      <c r="L67" s="67"/>
      <c r="M67" s="67"/>
      <c r="N67" s="67"/>
      <c r="O67" s="67"/>
      <c r="P67" s="67"/>
      <c r="Q67" s="67"/>
      <c r="R67" s="67"/>
      <c r="S67" s="67">
        <f t="shared" si="14"/>
        <v>870</v>
      </c>
      <c r="T67" s="67">
        <f t="shared" si="15"/>
        <v>-870</v>
      </c>
      <c r="U67" s="84"/>
    </row>
    <row r="68" spans="1:21" s="90" customFormat="1" ht="15.45" customHeight="1" x14ac:dyDescent="0.3">
      <c r="A68" s="86" t="s">
        <v>106</v>
      </c>
      <c r="B68" s="58" t="s">
        <v>54</v>
      </c>
      <c r="C68" s="58"/>
      <c r="D68" s="58"/>
      <c r="E68" s="87"/>
      <c r="F68" s="68">
        <f>SUM(F69:F74)</f>
        <v>3411630</v>
      </c>
      <c r="G68" s="68">
        <f t="shared" ref="G68:T68" si="16">SUM(G69:G74)</f>
        <v>270722.95</v>
      </c>
      <c r="H68" s="68">
        <f t="shared" si="16"/>
        <v>282760.25</v>
      </c>
      <c r="I68" s="68">
        <f t="shared" si="16"/>
        <v>287273.19000000006</v>
      </c>
      <c r="J68" s="68">
        <f t="shared" si="16"/>
        <v>284139.73</v>
      </c>
      <c r="K68" s="68">
        <f t="shared" si="16"/>
        <v>284573.59999999998</v>
      </c>
      <c r="L68" s="68">
        <f t="shared" si="16"/>
        <v>290505.42000000004</v>
      </c>
      <c r="M68" s="68">
        <f t="shared" si="16"/>
        <v>0</v>
      </c>
      <c r="N68" s="68">
        <f t="shared" si="16"/>
        <v>0</v>
      </c>
      <c r="O68" s="68">
        <f t="shared" si="16"/>
        <v>0</v>
      </c>
      <c r="P68" s="68">
        <f t="shared" si="16"/>
        <v>0</v>
      </c>
      <c r="Q68" s="68">
        <f t="shared" si="16"/>
        <v>0</v>
      </c>
      <c r="R68" s="68">
        <f t="shared" si="16"/>
        <v>0</v>
      </c>
      <c r="S68" s="68">
        <f t="shared" si="16"/>
        <v>1699975.1400000001</v>
      </c>
      <c r="T68" s="68">
        <f t="shared" si="16"/>
        <v>1711654.8599999999</v>
      </c>
      <c r="U68" s="89">
        <f t="shared" si="3"/>
        <v>0.49828824931191251</v>
      </c>
    </row>
    <row r="69" spans="1:21" ht="15.45" customHeight="1" x14ac:dyDescent="0.3">
      <c r="A69" s="82" t="s">
        <v>106</v>
      </c>
      <c r="B69" s="55" t="s">
        <v>34</v>
      </c>
      <c r="C69" s="55" t="s">
        <v>102</v>
      </c>
      <c r="D69" s="55" t="s">
        <v>4</v>
      </c>
      <c r="E69" s="55" t="s">
        <v>58</v>
      </c>
      <c r="F69" s="66">
        <v>1867200</v>
      </c>
      <c r="G69" s="66">
        <v>152493.62</v>
      </c>
      <c r="H69" s="67">
        <v>157227.67000000001</v>
      </c>
      <c r="I69" s="67">
        <v>161356.73000000001</v>
      </c>
      <c r="J69" s="67">
        <v>160894.56</v>
      </c>
      <c r="K69" s="67">
        <v>159483.6</v>
      </c>
      <c r="L69" s="67">
        <v>160196.38</v>
      </c>
      <c r="M69" s="67"/>
      <c r="N69" s="67"/>
      <c r="O69" s="67"/>
      <c r="P69" s="67"/>
      <c r="Q69" s="67"/>
      <c r="R69" s="67"/>
      <c r="S69" s="67">
        <f t="shared" si="8"/>
        <v>951652.56</v>
      </c>
      <c r="T69" s="67">
        <f t="shared" si="2"/>
        <v>915547.44</v>
      </c>
      <c r="U69" s="84">
        <f t="shared" si="3"/>
        <v>0.50966825192802057</v>
      </c>
    </row>
    <row r="70" spans="1:21" ht="15.45" customHeight="1" x14ac:dyDescent="0.3">
      <c r="A70" s="82" t="s">
        <v>106</v>
      </c>
      <c r="B70" s="55" t="s">
        <v>34</v>
      </c>
      <c r="C70" s="55" t="s">
        <v>102</v>
      </c>
      <c r="D70" s="55" t="s">
        <v>5</v>
      </c>
      <c r="E70" s="55" t="s">
        <v>59</v>
      </c>
      <c r="F70" s="66">
        <v>635500</v>
      </c>
      <c r="G70" s="66">
        <v>48336.509999999987</v>
      </c>
      <c r="H70" s="67">
        <v>50125.45</v>
      </c>
      <c r="I70" s="67">
        <v>50667.35</v>
      </c>
      <c r="J70" s="67">
        <v>50763.61</v>
      </c>
      <c r="K70" s="67">
        <v>51997.120000000003</v>
      </c>
      <c r="L70" s="67">
        <v>55936.04</v>
      </c>
      <c r="M70" s="67"/>
      <c r="N70" s="67"/>
      <c r="O70" s="67"/>
      <c r="P70" s="67"/>
      <c r="Q70" s="67"/>
      <c r="R70" s="67"/>
      <c r="S70" s="67">
        <f t="shared" ref="S70:S74" si="17">SUM(G70:R70)</f>
        <v>307826.07999999996</v>
      </c>
      <c r="T70" s="67">
        <f t="shared" ref="T70:T74" si="18">F70-S70</f>
        <v>327673.92000000004</v>
      </c>
      <c r="U70" s="84">
        <f t="shared" si="3"/>
        <v>0.48438407553107782</v>
      </c>
    </row>
    <row r="71" spans="1:21" ht="15.45" customHeight="1" x14ac:dyDescent="0.3">
      <c r="A71" s="82" t="s">
        <v>106</v>
      </c>
      <c r="B71" s="55" t="s">
        <v>34</v>
      </c>
      <c r="C71" s="55" t="s">
        <v>102</v>
      </c>
      <c r="D71" s="55" t="s">
        <v>9</v>
      </c>
      <c r="E71" s="55" t="s">
        <v>63</v>
      </c>
      <c r="F71" s="66">
        <v>845910</v>
      </c>
      <c r="G71" s="66">
        <v>67584.84</v>
      </c>
      <c r="H71" s="67">
        <v>70085.349999999991</v>
      </c>
      <c r="I71" s="67">
        <v>71664.14</v>
      </c>
      <c r="J71" s="67">
        <v>71282.080000000002</v>
      </c>
      <c r="K71" s="67">
        <v>71480.48000000001</v>
      </c>
      <c r="L71" s="67">
        <v>73052.739999999991</v>
      </c>
      <c r="M71" s="67"/>
      <c r="N71" s="67"/>
      <c r="O71" s="67"/>
      <c r="P71" s="67"/>
      <c r="Q71" s="67"/>
      <c r="R71" s="67"/>
      <c r="S71" s="67">
        <f t="shared" si="17"/>
        <v>425149.63</v>
      </c>
      <c r="T71" s="67">
        <f t="shared" si="18"/>
        <v>420760.37</v>
      </c>
      <c r="U71" s="84">
        <f t="shared" si="3"/>
        <v>0.50259440129564614</v>
      </c>
    </row>
    <row r="72" spans="1:21" ht="15.45" customHeight="1" x14ac:dyDescent="0.3">
      <c r="A72" s="82" t="s">
        <v>106</v>
      </c>
      <c r="B72" s="55" t="s">
        <v>34</v>
      </c>
      <c r="C72" s="55" t="s">
        <v>102</v>
      </c>
      <c r="D72" s="55" t="s">
        <v>11</v>
      </c>
      <c r="E72" s="55" t="s">
        <v>65</v>
      </c>
      <c r="F72" s="66">
        <v>44620</v>
      </c>
      <c r="G72" s="66">
        <v>182.45</v>
      </c>
      <c r="H72" s="67">
        <v>439</v>
      </c>
      <c r="I72" s="67">
        <v>698.44999999999993</v>
      </c>
      <c r="J72" s="67">
        <v>220</v>
      </c>
      <c r="K72" s="67">
        <v>282.60000000000002</v>
      </c>
      <c r="L72" s="67">
        <v>832.26</v>
      </c>
      <c r="M72" s="67"/>
      <c r="N72" s="67"/>
      <c r="O72" s="67"/>
      <c r="P72" s="67"/>
      <c r="Q72" s="67"/>
      <c r="R72" s="67"/>
      <c r="S72" s="67">
        <f t="shared" si="17"/>
        <v>2654.76</v>
      </c>
      <c r="T72" s="67">
        <f t="shared" si="18"/>
        <v>41965.24</v>
      </c>
      <c r="U72" s="84">
        <f t="shared" si="3"/>
        <v>5.9497086508292253E-2</v>
      </c>
    </row>
    <row r="73" spans="1:21" ht="15.45" customHeight="1" x14ac:dyDescent="0.3">
      <c r="A73" s="82" t="s">
        <v>106</v>
      </c>
      <c r="B73" s="55" t="s">
        <v>34</v>
      </c>
      <c r="C73" s="55" t="s">
        <v>102</v>
      </c>
      <c r="D73" s="55" t="s">
        <v>12</v>
      </c>
      <c r="E73" s="55" t="s">
        <v>66</v>
      </c>
      <c r="F73" s="66">
        <v>18400</v>
      </c>
      <c r="G73" s="66">
        <v>2125.5300000000002</v>
      </c>
      <c r="H73" s="67">
        <v>242.78</v>
      </c>
      <c r="I73" s="67">
        <v>2886.52</v>
      </c>
      <c r="J73" s="67">
        <v>979.48</v>
      </c>
      <c r="K73" s="67">
        <v>1329.8</v>
      </c>
      <c r="L73" s="67">
        <v>488</v>
      </c>
      <c r="M73" s="67"/>
      <c r="N73" s="67"/>
      <c r="O73" s="67"/>
      <c r="P73" s="67"/>
      <c r="Q73" s="67"/>
      <c r="R73" s="67"/>
      <c r="S73" s="67">
        <f t="shared" si="17"/>
        <v>8052.11</v>
      </c>
      <c r="T73" s="67">
        <f t="shared" si="18"/>
        <v>10347.89</v>
      </c>
      <c r="U73" s="84">
        <f t="shared" si="3"/>
        <v>0.43761467391304348</v>
      </c>
    </row>
    <row r="74" spans="1:21" ht="15.45" customHeight="1" x14ac:dyDescent="0.3">
      <c r="A74" s="82" t="s">
        <v>106</v>
      </c>
      <c r="B74" s="55" t="s">
        <v>34</v>
      </c>
      <c r="C74" s="55" t="s">
        <v>102</v>
      </c>
      <c r="D74" s="55" t="s">
        <v>22</v>
      </c>
      <c r="E74" s="55" t="s">
        <v>76</v>
      </c>
      <c r="F74" s="66"/>
      <c r="G74" s="66"/>
      <c r="H74" s="67">
        <v>4640</v>
      </c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>
        <f t="shared" si="17"/>
        <v>4640</v>
      </c>
      <c r="T74" s="67">
        <f t="shared" si="18"/>
        <v>-4640</v>
      </c>
      <c r="U74" s="84"/>
    </row>
    <row r="75" spans="1:21" s="90" customFormat="1" ht="15.45" customHeight="1" x14ac:dyDescent="0.3">
      <c r="A75" s="86" t="s">
        <v>107</v>
      </c>
      <c r="B75" s="58" t="s">
        <v>54</v>
      </c>
      <c r="C75" s="58"/>
      <c r="D75" s="58"/>
      <c r="E75" s="87"/>
      <c r="F75" s="65">
        <f>SUM(F76:F81)</f>
        <v>87900</v>
      </c>
      <c r="G75" s="65">
        <f t="shared" ref="G75:T75" si="19">SUM(G76:G81)</f>
        <v>6690</v>
      </c>
      <c r="H75" s="65">
        <f t="shared" si="19"/>
        <v>6980</v>
      </c>
      <c r="I75" s="65">
        <f t="shared" si="19"/>
        <v>6756.9</v>
      </c>
      <c r="J75" s="65">
        <f t="shared" si="19"/>
        <v>6777.4500000000007</v>
      </c>
      <c r="K75" s="65">
        <f t="shared" si="19"/>
        <v>6756.9</v>
      </c>
      <c r="L75" s="65">
        <f t="shared" si="19"/>
        <v>7068.9</v>
      </c>
      <c r="M75" s="65">
        <f t="shared" si="19"/>
        <v>0</v>
      </c>
      <c r="N75" s="65">
        <f t="shared" si="19"/>
        <v>0</v>
      </c>
      <c r="O75" s="65">
        <f t="shared" si="19"/>
        <v>0</v>
      </c>
      <c r="P75" s="65">
        <f t="shared" si="19"/>
        <v>0</v>
      </c>
      <c r="Q75" s="65">
        <f t="shared" si="19"/>
        <v>0</v>
      </c>
      <c r="R75" s="65">
        <f t="shared" si="19"/>
        <v>0</v>
      </c>
      <c r="S75" s="65">
        <f t="shared" si="19"/>
        <v>41030.15</v>
      </c>
      <c r="T75" s="65">
        <f t="shared" si="19"/>
        <v>46869.849999999991</v>
      </c>
      <c r="U75" s="76">
        <f t="shared" si="3"/>
        <v>0.4667821387940842</v>
      </c>
    </row>
    <row r="76" spans="1:21" ht="15.45" customHeight="1" x14ac:dyDescent="0.3">
      <c r="A76" s="82" t="s">
        <v>107</v>
      </c>
      <c r="B76" s="55" t="s">
        <v>34</v>
      </c>
      <c r="C76" s="55" t="s">
        <v>102</v>
      </c>
      <c r="D76" s="55" t="s">
        <v>4</v>
      </c>
      <c r="E76" s="55" t="s">
        <v>58</v>
      </c>
      <c r="F76" s="66">
        <v>31400</v>
      </c>
      <c r="G76" s="66">
        <v>2400</v>
      </c>
      <c r="H76" s="67">
        <v>2400</v>
      </c>
      <c r="I76" s="67">
        <v>2400</v>
      </c>
      <c r="J76" s="67">
        <v>2400</v>
      </c>
      <c r="K76" s="67">
        <v>2400</v>
      </c>
      <c r="L76" s="67">
        <v>2400</v>
      </c>
      <c r="M76" s="67"/>
      <c r="N76" s="67"/>
      <c r="O76" s="67"/>
      <c r="P76" s="67"/>
      <c r="Q76" s="67"/>
      <c r="R76" s="67"/>
      <c r="S76" s="67">
        <f t="shared" si="8"/>
        <v>14400</v>
      </c>
      <c r="T76" s="67">
        <f t="shared" si="2"/>
        <v>17000</v>
      </c>
      <c r="U76" s="84">
        <f t="shared" si="3"/>
        <v>0.45859872611464969</v>
      </c>
    </row>
    <row r="77" spans="1:21" ht="15.45" customHeight="1" x14ac:dyDescent="0.3">
      <c r="A77" s="82" t="s">
        <v>107</v>
      </c>
      <c r="B77" s="55" t="s">
        <v>34</v>
      </c>
      <c r="C77" s="55" t="s">
        <v>102</v>
      </c>
      <c r="D77" s="55" t="s">
        <v>5</v>
      </c>
      <c r="E77" s="55" t="s">
        <v>59</v>
      </c>
      <c r="F77" s="66">
        <v>33999.999999999993</v>
      </c>
      <c r="G77" s="66">
        <v>2600</v>
      </c>
      <c r="H77" s="67">
        <v>2600</v>
      </c>
      <c r="I77" s="67">
        <v>2650</v>
      </c>
      <c r="J77" s="67">
        <v>2665.36</v>
      </c>
      <c r="K77" s="67">
        <v>2650</v>
      </c>
      <c r="L77" s="67">
        <v>2650</v>
      </c>
      <c r="M77" s="67"/>
      <c r="N77" s="67"/>
      <c r="O77" s="67"/>
      <c r="P77" s="67"/>
      <c r="Q77" s="67"/>
      <c r="R77" s="67"/>
      <c r="S77" s="67">
        <f t="shared" ref="S77:S81" si="20">SUM(G77:R77)</f>
        <v>15815.36</v>
      </c>
      <c r="T77" s="67">
        <f t="shared" ref="T77:T81" si="21">F77-S77</f>
        <v>18184.639999999992</v>
      </c>
      <c r="U77" s="84">
        <f t="shared" si="3"/>
        <v>0.46515764705882362</v>
      </c>
    </row>
    <row r="78" spans="1:21" ht="15.45" customHeight="1" x14ac:dyDescent="0.3">
      <c r="A78" s="82" t="s">
        <v>107</v>
      </c>
      <c r="B78" s="55" t="s">
        <v>34</v>
      </c>
      <c r="C78" s="55" t="s">
        <v>102</v>
      </c>
      <c r="D78" s="55" t="s">
        <v>9</v>
      </c>
      <c r="E78" s="55" t="s">
        <v>63</v>
      </c>
      <c r="F78" s="66">
        <v>22100</v>
      </c>
      <c r="G78" s="66">
        <v>1690</v>
      </c>
      <c r="H78" s="67">
        <v>1690</v>
      </c>
      <c r="I78" s="67">
        <v>1706.9</v>
      </c>
      <c r="J78" s="67">
        <v>1712.09</v>
      </c>
      <c r="K78" s="67">
        <v>1706.9</v>
      </c>
      <c r="L78" s="67">
        <v>1706.9</v>
      </c>
      <c r="M78" s="67"/>
      <c r="N78" s="67"/>
      <c r="O78" s="67"/>
      <c r="P78" s="67"/>
      <c r="Q78" s="67"/>
      <c r="R78" s="67"/>
      <c r="S78" s="67">
        <f t="shared" si="20"/>
        <v>10212.789999999999</v>
      </c>
      <c r="T78" s="67">
        <f t="shared" si="21"/>
        <v>11887.210000000001</v>
      </c>
      <c r="U78" s="84">
        <f t="shared" si="3"/>
        <v>0.46211719457013573</v>
      </c>
    </row>
    <row r="79" spans="1:21" ht="15.45" customHeight="1" x14ac:dyDescent="0.3">
      <c r="A79" s="82" t="s">
        <v>107</v>
      </c>
      <c r="B79" s="55" t="s">
        <v>34</v>
      </c>
      <c r="C79" s="55" t="s">
        <v>102</v>
      </c>
      <c r="D79" s="55" t="s">
        <v>11</v>
      </c>
      <c r="E79" s="55" t="s">
        <v>65</v>
      </c>
      <c r="F79" s="66"/>
      <c r="G79" s="66"/>
      <c r="H79" s="67"/>
      <c r="I79" s="67"/>
      <c r="J79" s="67"/>
      <c r="K79" s="67"/>
      <c r="L79" s="67">
        <v>312</v>
      </c>
      <c r="M79" s="67"/>
      <c r="N79" s="67"/>
      <c r="O79" s="67"/>
      <c r="P79" s="67"/>
      <c r="Q79" s="67"/>
      <c r="R79" s="67"/>
      <c r="S79" s="67">
        <f t="shared" si="20"/>
        <v>312</v>
      </c>
      <c r="T79" s="67">
        <f t="shared" si="21"/>
        <v>-312</v>
      </c>
      <c r="U79" s="84"/>
    </row>
    <row r="80" spans="1:21" ht="15.45" customHeight="1" x14ac:dyDescent="0.3">
      <c r="A80" s="82" t="s">
        <v>107</v>
      </c>
      <c r="B80" s="55" t="s">
        <v>34</v>
      </c>
      <c r="C80" s="55" t="s">
        <v>102</v>
      </c>
      <c r="D80" s="55" t="s">
        <v>12</v>
      </c>
      <c r="E80" s="55" t="s">
        <v>66</v>
      </c>
      <c r="F80" s="66">
        <v>399.99999999999977</v>
      </c>
      <c r="G80" s="66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/>
      <c r="N80" s="67"/>
      <c r="O80" s="67"/>
      <c r="P80" s="67"/>
      <c r="Q80" s="67"/>
      <c r="R80" s="67"/>
      <c r="S80" s="67">
        <f t="shared" si="20"/>
        <v>0</v>
      </c>
      <c r="T80" s="67">
        <f t="shared" si="21"/>
        <v>399.99999999999977</v>
      </c>
      <c r="U80" s="84">
        <f t="shared" si="3"/>
        <v>0</v>
      </c>
    </row>
    <row r="81" spans="1:21" ht="15.45" customHeight="1" x14ac:dyDescent="0.3">
      <c r="A81" s="82" t="s">
        <v>107</v>
      </c>
      <c r="B81" s="55" t="s">
        <v>34</v>
      </c>
      <c r="C81" s="55" t="s">
        <v>102</v>
      </c>
      <c r="D81" s="55" t="s">
        <v>22</v>
      </c>
      <c r="E81" s="55" t="s">
        <v>76</v>
      </c>
      <c r="F81" s="66"/>
      <c r="G81" s="66"/>
      <c r="H81" s="67">
        <v>290</v>
      </c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>
        <f t="shared" si="20"/>
        <v>290</v>
      </c>
      <c r="T81" s="67">
        <f t="shared" si="21"/>
        <v>-290</v>
      </c>
      <c r="U81" s="84"/>
    </row>
    <row r="82" spans="1:21" s="90" customFormat="1" ht="15.45" customHeight="1" x14ac:dyDescent="0.3">
      <c r="A82" s="86" t="s">
        <v>108</v>
      </c>
      <c r="B82" s="58" t="s">
        <v>54</v>
      </c>
      <c r="C82" s="58"/>
      <c r="D82" s="58"/>
      <c r="E82" s="87"/>
      <c r="F82" s="65">
        <f>SUM(F83:F85)</f>
        <v>141560</v>
      </c>
      <c r="G82" s="65">
        <f>SUM(G83:G85)</f>
        <v>10770.9</v>
      </c>
      <c r="H82" s="65">
        <f t="shared" ref="H82:R82" si="22">SUM(H83:H85)</f>
        <v>12267.380000000001</v>
      </c>
      <c r="I82" s="65">
        <f t="shared" si="22"/>
        <v>11439.9</v>
      </c>
      <c r="J82" s="65">
        <f t="shared" si="22"/>
        <v>11439.9</v>
      </c>
      <c r="K82" s="65">
        <f t="shared" si="22"/>
        <v>11439.9</v>
      </c>
      <c r="L82" s="65">
        <f t="shared" si="22"/>
        <v>11439.9</v>
      </c>
      <c r="M82" s="65">
        <f t="shared" si="22"/>
        <v>0</v>
      </c>
      <c r="N82" s="65">
        <f t="shared" si="22"/>
        <v>0</v>
      </c>
      <c r="O82" s="65">
        <f t="shared" si="22"/>
        <v>0</v>
      </c>
      <c r="P82" s="65">
        <f t="shared" si="22"/>
        <v>0</v>
      </c>
      <c r="Q82" s="65">
        <f t="shared" si="22"/>
        <v>0</v>
      </c>
      <c r="R82" s="65">
        <f t="shared" si="22"/>
        <v>0</v>
      </c>
      <c r="S82" s="88">
        <f t="shared" ref="S82:S146" si="23">SUM(G82:R82)</f>
        <v>68797.88</v>
      </c>
      <c r="T82" s="88">
        <f t="shared" ref="T82:T146" si="24">F82-S82</f>
        <v>72762.12</v>
      </c>
      <c r="U82" s="89">
        <f t="shared" si="3"/>
        <v>0.48599802204012438</v>
      </c>
    </row>
    <row r="83" spans="1:21" ht="15.45" customHeight="1" x14ac:dyDescent="0.3">
      <c r="A83" s="82" t="s">
        <v>110</v>
      </c>
      <c r="B83" s="55" t="s">
        <v>34</v>
      </c>
      <c r="C83" s="55" t="s">
        <v>102</v>
      </c>
      <c r="D83" s="55" t="s">
        <v>4</v>
      </c>
      <c r="E83" s="55" t="s">
        <v>58</v>
      </c>
      <c r="F83" s="66">
        <v>105200</v>
      </c>
      <c r="G83" s="66">
        <v>8050</v>
      </c>
      <c r="H83" s="67">
        <v>8986.99</v>
      </c>
      <c r="I83" s="67">
        <v>8550</v>
      </c>
      <c r="J83" s="67">
        <v>8550</v>
      </c>
      <c r="K83" s="67">
        <v>8550</v>
      </c>
      <c r="L83" s="67">
        <v>8550</v>
      </c>
      <c r="M83" s="67"/>
      <c r="N83" s="67"/>
      <c r="O83" s="67"/>
      <c r="P83" s="67"/>
      <c r="Q83" s="67"/>
      <c r="R83" s="67"/>
      <c r="S83" s="67">
        <f t="shared" si="23"/>
        <v>51236.99</v>
      </c>
      <c r="T83" s="67">
        <f t="shared" si="24"/>
        <v>53963.01</v>
      </c>
      <c r="U83" s="84">
        <f t="shared" si="3"/>
        <v>0.48704363117870719</v>
      </c>
    </row>
    <row r="84" spans="1:21" ht="15.45" customHeight="1" x14ac:dyDescent="0.3">
      <c r="A84" s="82" t="s">
        <v>110</v>
      </c>
      <c r="B84" s="55" t="s">
        <v>34</v>
      </c>
      <c r="C84" s="55" t="s">
        <v>102</v>
      </c>
      <c r="D84" s="55" t="s">
        <v>9</v>
      </c>
      <c r="E84" s="55" t="s">
        <v>63</v>
      </c>
      <c r="F84" s="66">
        <v>35559.999999999993</v>
      </c>
      <c r="G84" s="66">
        <v>2720.9</v>
      </c>
      <c r="H84" s="67">
        <v>3037.61</v>
      </c>
      <c r="I84" s="67">
        <v>2889.9</v>
      </c>
      <c r="J84" s="67">
        <v>2889.9</v>
      </c>
      <c r="K84" s="67">
        <v>2889.9</v>
      </c>
      <c r="L84" s="67">
        <v>2889.9</v>
      </c>
      <c r="M84" s="67"/>
      <c r="N84" s="67"/>
      <c r="O84" s="67"/>
      <c r="P84" s="67"/>
      <c r="Q84" s="67"/>
      <c r="R84" s="67"/>
      <c r="S84" s="67">
        <f t="shared" si="23"/>
        <v>17318.11</v>
      </c>
      <c r="T84" s="67">
        <f t="shared" si="24"/>
        <v>18241.889999999992</v>
      </c>
      <c r="U84" s="84">
        <f t="shared" si="3"/>
        <v>0.48701096737907773</v>
      </c>
    </row>
    <row r="85" spans="1:21" ht="15.45" customHeight="1" x14ac:dyDescent="0.3">
      <c r="A85" s="82" t="s">
        <v>110</v>
      </c>
      <c r="B85" s="55" t="s">
        <v>34</v>
      </c>
      <c r="C85" s="55" t="s">
        <v>102</v>
      </c>
      <c r="D85" s="55" t="s">
        <v>12</v>
      </c>
      <c r="E85" s="55" t="s">
        <v>66</v>
      </c>
      <c r="F85" s="66">
        <v>799.99999999999966</v>
      </c>
      <c r="G85" s="66">
        <v>0</v>
      </c>
      <c r="H85" s="67">
        <v>242.78</v>
      </c>
      <c r="I85" s="67">
        <v>0</v>
      </c>
      <c r="J85" s="67">
        <v>0</v>
      </c>
      <c r="K85" s="67">
        <v>0</v>
      </c>
      <c r="L85" s="67">
        <v>0</v>
      </c>
      <c r="M85" s="67"/>
      <c r="N85" s="67"/>
      <c r="O85" s="67"/>
      <c r="P85" s="67"/>
      <c r="Q85" s="67"/>
      <c r="R85" s="67"/>
      <c r="S85" s="67">
        <f t="shared" si="23"/>
        <v>242.78</v>
      </c>
      <c r="T85" s="67">
        <f t="shared" si="24"/>
        <v>557.21999999999969</v>
      </c>
      <c r="U85" s="84">
        <f t="shared" si="3"/>
        <v>0.30347500000000011</v>
      </c>
    </row>
    <row r="86" spans="1:21" s="90" customFormat="1" ht="15.45" customHeight="1" x14ac:dyDescent="0.3">
      <c r="A86" s="86" t="s">
        <v>109</v>
      </c>
      <c r="B86" s="58" t="s">
        <v>54</v>
      </c>
      <c r="C86" s="58"/>
      <c r="D86" s="58"/>
      <c r="E86" s="87"/>
      <c r="F86" s="68">
        <f>SUM(F87:F91)</f>
        <v>193410</v>
      </c>
      <c r="G86" s="68">
        <f>SUM(G87:G91)</f>
        <v>13457.35</v>
      </c>
      <c r="H86" s="68">
        <f t="shared" ref="H86:R86" si="25">SUM(H87:H91)</f>
        <v>13580.7</v>
      </c>
      <c r="I86" s="68">
        <f t="shared" si="25"/>
        <v>14182.8</v>
      </c>
      <c r="J86" s="68">
        <f t="shared" si="25"/>
        <v>15487.8</v>
      </c>
      <c r="K86" s="68">
        <f t="shared" si="25"/>
        <v>14549.03</v>
      </c>
      <c r="L86" s="68">
        <f t="shared" si="25"/>
        <v>12794.789999999999</v>
      </c>
      <c r="M86" s="68">
        <f t="shared" si="25"/>
        <v>0</v>
      </c>
      <c r="N86" s="68">
        <f t="shared" si="25"/>
        <v>0</v>
      </c>
      <c r="O86" s="68">
        <f t="shared" si="25"/>
        <v>0</v>
      </c>
      <c r="P86" s="68">
        <f t="shared" si="25"/>
        <v>0</v>
      </c>
      <c r="Q86" s="68">
        <f t="shared" si="25"/>
        <v>0</v>
      </c>
      <c r="R86" s="68">
        <f t="shared" si="25"/>
        <v>0</v>
      </c>
      <c r="S86" s="88">
        <f t="shared" si="23"/>
        <v>84052.47</v>
      </c>
      <c r="T86" s="88">
        <f t="shared" si="24"/>
        <v>109357.53</v>
      </c>
      <c r="U86" s="89">
        <f t="shared" ref="U86:U153" si="26">S86/F86</f>
        <v>0.43458182100201642</v>
      </c>
    </row>
    <row r="87" spans="1:21" ht="15.45" customHeight="1" x14ac:dyDescent="0.3">
      <c r="A87" s="82" t="s">
        <v>109</v>
      </c>
      <c r="B87" s="55" t="s">
        <v>34</v>
      </c>
      <c r="C87" s="55" t="s">
        <v>102</v>
      </c>
      <c r="D87" s="55" t="s">
        <v>4</v>
      </c>
      <c r="E87" s="55" t="s">
        <v>58</v>
      </c>
      <c r="F87" s="66">
        <v>132600</v>
      </c>
      <c r="G87" s="66">
        <v>9877.27</v>
      </c>
      <c r="H87" s="67">
        <v>10150</v>
      </c>
      <c r="I87" s="67">
        <v>10600</v>
      </c>
      <c r="J87" s="67">
        <v>10600</v>
      </c>
      <c r="K87" s="67">
        <v>10845</v>
      </c>
      <c r="L87" s="67">
        <v>9540.25</v>
      </c>
      <c r="M87" s="67"/>
      <c r="N87" s="67"/>
      <c r="O87" s="67"/>
      <c r="P87" s="67"/>
      <c r="Q87" s="67"/>
      <c r="R87" s="67"/>
      <c r="S87" s="67">
        <f t="shared" si="23"/>
        <v>61612.520000000004</v>
      </c>
      <c r="T87" s="67">
        <f t="shared" si="24"/>
        <v>70987.48</v>
      </c>
      <c r="U87" s="84">
        <f t="shared" si="26"/>
        <v>0.46464947209653096</v>
      </c>
    </row>
    <row r="88" spans="1:21" ht="15.45" customHeight="1" x14ac:dyDescent="0.3">
      <c r="A88" s="82" t="s">
        <v>109</v>
      </c>
      <c r="B88" s="55" t="s">
        <v>34</v>
      </c>
      <c r="C88" s="55" t="s">
        <v>102</v>
      </c>
      <c r="D88" s="55" t="s">
        <v>9</v>
      </c>
      <c r="E88" s="55" t="s">
        <v>63</v>
      </c>
      <c r="F88" s="66">
        <v>44820</v>
      </c>
      <c r="G88" s="66">
        <v>3338.52</v>
      </c>
      <c r="H88" s="67">
        <v>3430.7</v>
      </c>
      <c r="I88" s="67">
        <v>3582.8</v>
      </c>
      <c r="J88" s="67">
        <v>3582.8</v>
      </c>
      <c r="K88" s="67">
        <v>3665.61</v>
      </c>
      <c r="L88" s="67">
        <v>3224.599999999999</v>
      </c>
      <c r="M88" s="67"/>
      <c r="N88" s="67"/>
      <c r="O88" s="67"/>
      <c r="P88" s="67"/>
      <c r="Q88" s="67"/>
      <c r="R88" s="67"/>
      <c r="S88" s="67">
        <f t="shared" ref="S88:S91" si="27">SUM(G88:R88)</f>
        <v>20825.03</v>
      </c>
      <c r="T88" s="67">
        <f t="shared" ref="T88:T91" si="28">F88-S88</f>
        <v>23994.97</v>
      </c>
      <c r="U88" s="84">
        <f t="shared" si="26"/>
        <v>0.46463699241410084</v>
      </c>
    </row>
    <row r="89" spans="1:21" ht="15.45" customHeight="1" x14ac:dyDescent="0.3">
      <c r="A89" s="82" t="s">
        <v>109</v>
      </c>
      <c r="B89" s="55" t="s">
        <v>34</v>
      </c>
      <c r="C89" s="55" t="s">
        <v>102</v>
      </c>
      <c r="D89" s="55" t="s">
        <v>10</v>
      </c>
      <c r="E89" s="55" t="s">
        <v>64</v>
      </c>
      <c r="F89" s="66">
        <v>15190</v>
      </c>
      <c r="G89" s="66">
        <v>0</v>
      </c>
      <c r="H89" s="67">
        <v>0</v>
      </c>
      <c r="I89" s="67">
        <v>0</v>
      </c>
      <c r="J89" s="67">
        <v>1305</v>
      </c>
      <c r="K89" s="67">
        <v>0</v>
      </c>
      <c r="L89" s="67">
        <v>0</v>
      </c>
      <c r="M89" s="67"/>
      <c r="N89" s="67"/>
      <c r="O89" s="67"/>
      <c r="P89" s="67"/>
      <c r="Q89" s="67"/>
      <c r="R89" s="67"/>
      <c r="S89" s="67">
        <f t="shared" si="27"/>
        <v>1305</v>
      </c>
      <c r="T89" s="67">
        <f t="shared" si="28"/>
        <v>13885</v>
      </c>
      <c r="U89" s="84">
        <f t="shared" si="26"/>
        <v>8.5911784068466099E-2</v>
      </c>
    </row>
    <row r="90" spans="1:21" ht="15.45" customHeight="1" x14ac:dyDescent="0.3">
      <c r="A90" s="82" t="s">
        <v>109</v>
      </c>
      <c r="B90" s="55" t="s">
        <v>34</v>
      </c>
      <c r="C90" s="55" t="s">
        <v>102</v>
      </c>
      <c r="D90" s="55" t="s">
        <v>11</v>
      </c>
      <c r="E90" s="55" t="s">
        <v>65</v>
      </c>
      <c r="F90" s="66"/>
      <c r="G90" s="66"/>
      <c r="H90" s="67"/>
      <c r="I90" s="67"/>
      <c r="J90" s="67"/>
      <c r="K90" s="67">
        <v>38.42</v>
      </c>
      <c r="L90" s="67">
        <v>29.94</v>
      </c>
      <c r="M90" s="67"/>
      <c r="N90" s="67"/>
      <c r="O90" s="67"/>
      <c r="P90" s="67"/>
      <c r="Q90" s="67"/>
      <c r="R90" s="67"/>
      <c r="S90" s="67">
        <f t="shared" si="27"/>
        <v>68.36</v>
      </c>
      <c r="T90" s="67">
        <f t="shared" si="28"/>
        <v>-68.36</v>
      </c>
      <c r="U90" s="84"/>
    </row>
    <row r="91" spans="1:21" ht="15.45" customHeight="1" x14ac:dyDescent="0.3">
      <c r="A91" s="82" t="s">
        <v>109</v>
      </c>
      <c r="B91" s="55" t="s">
        <v>34</v>
      </c>
      <c r="C91" s="55" t="s">
        <v>102</v>
      </c>
      <c r="D91" s="55" t="s">
        <v>12</v>
      </c>
      <c r="E91" s="55" t="s">
        <v>66</v>
      </c>
      <c r="F91" s="66">
        <v>799.99999999999966</v>
      </c>
      <c r="G91" s="66">
        <v>241.56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/>
      <c r="N91" s="67"/>
      <c r="O91" s="67"/>
      <c r="P91" s="67"/>
      <c r="Q91" s="67"/>
      <c r="R91" s="67"/>
      <c r="S91" s="67">
        <f t="shared" si="27"/>
        <v>241.56</v>
      </c>
      <c r="T91" s="67">
        <f t="shared" si="28"/>
        <v>558.4399999999996</v>
      </c>
      <c r="U91" s="84">
        <f t="shared" si="26"/>
        <v>0.30195000000000011</v>
      </c>
    </row>
    <row r="92" spans="1:21" s="90" customFormat="1" ht="15.45" customHeight="1" x14ac:dyDescent="0.3">
      <c r="A92" s="86" t="s">
        <v>27</v>
      </c>
      <c r="B92" s="58" t="s">
        <v>54</v>
      </c>
      <c r="C92" s="58"/>
      <c r="D92" s="58"/>
      <c r="E92" s="87"/>
      <c r="F92" s="68">
        <f>SUM(F93:F119)</f>
        <v>3506760.7374646296</v>
      </c>
      <c r="G92" s="68">
        <f>SUM(G93:G119)</f>
        <v>222433.99189999999</v>
      </c>
      <c r="H92" s="68">
        <f t="shared" ref="H92:R92" si="29">SUM(H93:H119)</f>
        <v>219570.63920000006</v>
      </c>
      <c r="I92" s="68">
        <f t="shared" si="29"/>
        <v>283985.19220098335</v>
      </c>
      <c r="J92" s="68">
        <f t="shared" si="29"/>
        <v>265164.66039999988</v>
      </c>
      <c r="K92" s="68">
        <f t="shared" si="29"/>
        <v>289929.36265543546</v>
      </c>
      <c r="L92" s="68">
        <f t="shared" si="29"/>
        <v>301094.67952345317</v>
      </c>
      <c r="M92" s="68">
        <f t="shared" si="29"/>
        <v>0</v>
      </c>
      <c r="N92" s="68">
        <f t="shared" si="29"/>
        <v>0</v>
      </c>
      <c r="O92" s="68">
        <f t="shared" si="29"/>
        <v>0</v>
      </c>
      <c r="P92" s="68">
        <f t="shared" si="29"/>
        <v>0</v>
      </c>
      <c r="Q92" s="68">
        <f t="shared" si="29"/>
        <v>0</v>
      </c>
      <c r="R92" s="68">
        <f t="shared" si="29"/>
        <v>0</v>
      </c>
      <c r="S92" s="88">
        <f t="shared" si="23"/>
        <v>1582178.5258798718</v>
      </c>
      <c r="T92" s="88">
        <f t="shared" si="24"/>
        <v>1924582.2115847578</v>
      </c>
      <c r="U92" s="89">
        <f t="shared" si="26"/>
        <v>0.45117949136837288</v>
      </c>
    </row>
    <row r="93" spans="1:21" ht="15.45" customHeight="1" x14ac:dyDescent="0.3">
      <c r="A93" s="82" t="s">
        <v>27</v>
      </c>
      <c r="B93" s="59" t="s">
        <v>33</v>
      </c>
      <c r="C93" s="91" t="s">
        <v>100</v>
      </c>
      <c r="D93" s="55" t="s">
        <v>2</v>
      </c>
      <c r="E93" s="59" t="s">
        <v>55</v>
      </c>
      <c r="F93" s="66">
        <v>72272.469999999987</v>
      </c>
      <c r="G93" s="66">
        <v>0</v>
      </c>
      <c r="H93" s="67">
        <v>0</v>
      </c>
      <c r="I93" s="67">
        <v>1477.36824</v>
      </c>
      <c r="J93" s="67">
        <v>19975.2654</v>
      </c>
      <c r="K93" s="67">
        <v>0</v>
      </c>
      <c r="L93" s="67">
        <v>0</v>
      </c>
      <c r="M93" s="67"/>
      <c r="N93" s="67"/>
      <c r="O93" s="67"/>
      <c r="P93" s="67"/>
      <c r="Q93" s="67"/>
      <c r="R93" s="67"/>
      <c r="S93" s="67">
        <f t="shared" si="23"/>
        <v>21452.63364</v>
      </c>
      <c r="T93" s="67">
        <f t="shared" si="24"/>
        <v>50819.836359999987</v>
      </c>
      <c r="U93" s="84">
        <f t="shared" si="26"/>
        <v>0.29682994977202254</v>
      </c>
    </row>
    <row r="94" spans="1:21" ht="15.45" customHeight="1" x14ac:dyDescent="0.3">
      <c r="A94" s="82" t="s">
        <v>27</v>
      </c>
      <c r="B94" s="59" t="s">
        <v>33</v>
      </c>
      <c r="C94" s="91" t="s">
        <v>100</v>
      </c>
      <c r="D94" s="55" t="s">
        <v>3</v>
      </c>
      <c r="E94" s="55" t="s">
        <v>56</v>
      </c>
      <c r="F94" s="66">
        <v>6200</v>
      </c>
      <c r="G94" s="66">
        <v>0</v>
      </c>
      <c r="H94" s="67">
        <v>0</v>
      </c>
      <c r="I94" s="67">
        <v>0</v>
      </c>
      <c r="J94" s="67">
        <v>0</v>
      </c>
      <c r="K94" s="67">
        <v>2824.8514399999999</v>
      </c>
      <c r="L94" s="67">
        <v>0</v>
      </c>
      <c r="M94" s="67"/>
      <c r="N94" s="67"/>
      <c r="O94" s="67"/>
      <c r="P94" s="67"/>
      <c r="Q94" s="67"/>
      <c r="R94" s="67"/>
      <c r="S94" s="67">
        <f t="shared" si="23"/>
        <v>2824.8514399999999</v>
      </c>
      <c r="T94" s="67">
        <f t="shared" si="24"/>
        <v>3375.1485600000001</v>
      </c>
      <c r="U94" s="84">
        <f t="shared" si="26"/>
        <v>0.4556212</v>
      </c>
    </row>
    <row r="95" spans="1:21" ht="15.45" customHeight="1" x14ac:dyDescent="0.3">
      <c r="A95" s="82" t="s">
        <v>27</v>
      </c>
      <c r="B95" s="59" t="s">
        <v>33</v>
      </c>
      <c r="C95" s="91" t="s">
        <v>100</v>
      </c>
      <c r="D95" s="55">
        <v>1551</v>
      </c>
      <c r="E95" s="55" t="s">
        <v>57</v>
      </c>
      <c r="F95" s="66">
        <v>131692.488416632</v>
      </c>
      <c r="G95" s="66">
        <v>0</v>
      </c>
      <c r="H95" s="67">
        <v>0</v>
      </c>
      <c r="I95" s="67">
        <v>11692.57594098337</v>
      </c>
      <c r="J95" s="67">
        <v>0</v>
      </c>
      <c r="K95" s="67">
        <v>8643.1625554354832</v>
      </c>
      <c r="L95" s="67">
        <v>10554.7400034531</v>
      </c>
      <c r="M95" s="67"/>
      <c r="N95" s="67"/>
      <c r="O95" s="67"/>
      <c r="P95" s="67"/>
      <c r="Q95" s="67"/>
      <c r="R95" s="67"/>
      <c r="S95" s="67">
        <f t="shared" si="23"/>
        <v>30890.478499871955</v>
      </c>
      <c r="T95" s="67">
        <f t="shared" si="24"/>
        <v>100802.00991676004</v>
      </c>
      <c r="U95" s="84">
        <f t="shared" si="26"/>
        <v>0.23456522745735184</v>
      </c>
    </row>
    <row r="96" spans="1:21" ht="15.45" customHeight="1" x14ac:dyDescent="0.3">
      <c r="A96" s="82" t="s">
        <v>27</v>
      </c>
      <c r="B96" s="59" t="s">
        <v>33</v>
      </c>
      <c r="C96" s="91" t="s">
        <v>100</v>
      </c>
      <c r="D96" s="55">
        <v>1560</v>
      </c>
      <c r="E96" s="55" t="s">
        <v>84</v>
      </c>
      <c r="F96" s="66">
        <v>0</v>
      </c>
      <c r="G96" s="66">
        <v>436.78318000000002</v>
      </c>
      <c r="H96" s="67"/>
      <c r="I96" s="67"/>
      <c r="J96" s="67">
        <v>1769.9760000000001</v>
      </c>
      <c r="K96" s="67">
        <v>381.45251999999999</v>
      </c>
      <c r="L96" s="67"/>
      <c r="M96" s="67"/>
      <c r="N96" s="67"/>
      <c r="O96" s="67"/>
      <c r="P96" s="67"/>
      <c r="Q96" s="67"/>
      <c r="R96" s="67"/>
      <c r="S96" s="67">
        <f t="shared" si="23"/>
        <v>2588.2116999999998</v>
      </c>
      <c r="T96" s="67">
        <f t="shared" ref="T96" si="30">F96-S96</f>
        <v>-2588.2116999999998</v>
      </c>
      <c r="U96" s="84"/>
    </row>
    <row r="97" spans="1:21" ht="15.45" customHeight="1" x14ac:dyDescent="0.3">
      <c r="A97" s="82" t="s">
        <v>27</v>
      </c>
      <c r="B97" s="91" t="s">
        <v>34</v>
      </c>
      <c r="C97" s="91" t="s">
        <v>100</v>
      </c>
      <c r="D97" s="55" t="s">
        <v>96</v>
      </c>
      <c r="E97" s="85" t="s">
        <v>101</v>
      </c>
      <c r="F97" s="66">
        <v>620</v>
      </c>
      <c r="G97" s="66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/>
      <c r="N97" s="67"/>
      <c r="O97" s="67"/>
      <c r="P97" s="67"/>
      <c r="Q97" s="67"/>
      <c r="R97" s="67"/>
      <c r="S97" s="67">
        <f t="shared" si="23"/>
        <v>0</v>
      </c>
      <c r="T97" s="67">
        <f t="shared" si="24"/>
        <v>620</v>
      </c>
      <c r="U97" s="84">
        <f t="shared" si="26"/>
        <v>0</v>
      </c>
    </row>
    <row r="98" spans="1:21" ht="15.45" customHeight="1" x14ac:dyDescent="0.3">
      <c r="A98" s="82" t="s">
        <v>27</v>
      </c>
      <c r="B98" s="91" t="s">
        <v>34</v>
      </c>
      <c r="C98" s="91" t="s">
        <v>100</v>
      </c>
      <c r="D98" s="55" t="s">
        <v>4</v>
      </c>
      <c r="E98" s="55" t="s">
        <v>58</v>
      </c>
      <c r="F98" s="66">
        <v>560110.93599999952</v>
      </c>
      <c r="G98" s="66">
        <v>46225.807940000013</v>
      </c>
      <c r="H98" s="67">
        <v>49133.846480000007</v>
      </c>
      <c r="I98" s="67">
        <v>52724.465380000009</v>
      </c>
      <c r="J98" s="67">
        <v>51420.291920000003</v>
      </c>
      <c r="K98" s="67">
        <v>54643.712240000001</v>
      </c>
      <c r="L98" s="67">
        <v>56306.704720000002</v>
      </c>
      <c r="M98" s="67"/>
      <c r="N98" s="67"/>
      <c r="O98" s="67"/>
      <c r="P98" s="67"/>
      <c r="Q98" s="67"/>
      <c r="R98" s="67"/>
      <c r="S98" s="67">
        <f t="shared" si="23"/>
        <v>310454.82868000004</v>
      </c>
      <c r="T98" s="67">
        <f t="shared" si="24"/>
        <v>249656.10731999949</v>
      </c>
      <c r="U98" s="84">
        <f t="shared" si="26"/>
        <v>0.55427382099891775</v>
      </c>
    </row>
    <row r="99" spans="1:21" ht="15.45" customHeight="1" x14ac:dyDescent="0.3">
      <c r="A99" s="82" t="s">
        <v>27</v>
      </c>
      <c r="B99" s="91" t="s">
        <v>34</v>
      </c>
      <c r="C99" s="91" t="s">
        <v>100</v>
      </c>
      <c r="D99" s="55" t="s">
        <v>5</v>
      </c>
      <c r="E99" s="55" t="s">
        <v>59</v>
      </c>
      <c r="F99" s="66">
        <v>413901.52199999959</v>
      </c>
      <c r="G99" s="66">
        <v>29878.411319999999</v>
      </c>
      <c r="H99" s="67">
        <v>31368.027040000001</v>
      </c>
      <c r="I99" s="67">
        <v>31703.1234</v>
      </c>
      <c r="J99" s="67">
        <v>33132.587339999998</v>
      </c>
      <c r="K99" s="67">
        <v>34452.681420000008</v>
      </c>
      <c r="L99" s="67">
        <v>34238.209779999997</v>
      </c>
      <c r="M99" s="67"/>
      <c r="N99" s="67"/>
      <c r="O99" s="67"/>
      <c r="P99" s="67"/>
      <c r="Q99" s="67"/>
      <c r="R99" s="67"/>
      <c r="S99" s="67">
        <f t="shared" si="23"/>
        <v>194773.04030000002</v>
      </c>
      <c r="T99" s="67">
        <f t="shared" si="24"/>
        <v>219128.48169999957</v>
      </c>
      <c r="U99" s="84">
        <f t="shared" si="26"/>
        <v>0.47057821715379006</v>
      </c>
    </row>
    <row r="100" spans="1:21" ht="15.45" customHeight="1" x14ac:dyDescent="0.3">
      <c r="A100" s="82" t="s">
        <v>27</v>
      </c>
      <c r="B100" s="91" t="s">
        <v>34</v>
      </c>
      <c r="C100" s="91" t="s">
        <v>100</v>
      </c>
      <c r="D100" s="55" t="s">
        <v>6</v>
      </c>
      <c r="E100" s="55" t="s">
        <v>60</v>
      </c>
      <c r="F100" s="66">
        <v>57631.063999999977</v>
      </c>
      <c r="G100" s="66">
        <v>1707.44</v>
      </c>
      <c r="H100" s="67">
        <v>2181.06</v>
      </c>
      <c r="I100" s="67">
        <v>2500.6559999999999</v>
      </c>
      <c r="J100" s="67">
        <v>3025.4630000000002</v>
      </c>
      <c r="K100" s="67">
        <v>5057.3260000000009</v>
      </c>
      <c r="L100" s="67">
        <v>8198.4080000000013</v>
      </c>
      <c r="M100" s="67"/>
      <c r="N100" s="67"/>
      <c r="O100" s="67"/>
      <c r="P100" s="67"/>
      <c r="Q100" s="67"/>
      <c r="R100" s="67"/>
      <c r="S100" s="67">
        <f t="shared" si="23"/>
        <v>22670.353000000003</v>
      </c>
      <c r="T100" s="67">
        <f t="shared" si="24"/>
        <v>34960.710999999974</v>
      </c>
      <c r="U100" s="84">
        <f t="shared" si="26"/>
        <v>0.39337037053489088</v>
      </c>
    </row>
    <row r="101" spans="1:21" ht="15.45" customHeight="1" x14ac:dyDescent="0.3">
      <c r="A101" s="82" t="s">
        <v>27</v>
      </c>
      <c r="B101" s="91" t="s">
        <v>34</v>
      </c>
      <c r="C101" s="91" t="s">
        <v>100</v>
      </c>
      <c r="D101" s="55" t="s">
        <v>7</v>
      </c>
      <c r="E101" s="55" t="s">
        <v>61</v>
      </c>
      <c r="F101" s="66">
        <v>64109.283999999992</v>
      </c>
      <c r="G101" s="66">
        <v>175.02600000000001</v>
      </c>
      <c r="H101" s="67">
        <v>810.77</v>
      </c>
      <c r="I101" s="67">
        <v>139.066</v>
      </c>
      <c r="J101" s="67">
        <v>1981.086</v>
      </c>
      <c r="K101" s="67">
        <v>11267.26</v>
      </c>
      <c r="L101" s="67">
        <v>875.13</v>
      </c>
      <c r="M101" s="67"/>
      <c r="N101" s="67"/>
      <c r="O101" s="67"/>
      <c r="P101" s="67"/>
      <c r="Q101" s="67"/>
      <c r="R101" s="67"/>
      <c r="S101" s="67">
        <f t="shared" si="23"/>
        <v>15248.338</v>
      </c>
      <c r="T101" s="67">
        <f t="shared" si="24"/>
        <v>48860.945999999996</v>
      </c>
      <c r="U101" s="84">
        <f t="shared" si="26"/>
        <v>0.23784913897962112</v>
      </c>
    </row>
    <row r="102" spans="1:21" ht="15.45" customHeight="1" x14ac:dyDescent="0.3">
      <c r="A102" s="82" t="s">
        <v>27</v>
      </c>
      <c r="B102" s="91" t="s">
        <v>34</v>
      </c>
      <c r="C102" s="91" t="s">
        <v>100</v>
      </c>
      <c r="D102" s="55" t="s">
        <v>8</v>
      </c>
      <c r="E102" s="55" t="s">
        <v>62</v>
      </c>
      <c r="F102" s="66">
        <v>5779.4000000000333</v>
      </c>
      <c r="G102" s="66">
        <v>831.54456000000005</v>
      </c>
      <c r="H102" s="67">
        <v>199.67284000000001</v>
      </c>
      <c r="I102" s="67">
        <v>292.64965999999998</v>
      </c>
      <c r="J102" s="67">
        <v>106.90412000000001</v>
      </c>
      <c r="K102" s="67">
        <v>137.63754</v>
      </c>
      <c r="L102" s="67">
        <v>298.50042000000002</v>
      </c>
      <c r="M102" s="67"/>
      <c r="N102" s="67"/>
      <c r="O102" s="67"/>
      <c r="P102" s="67"/>
      <c r="Q102" s="67"/>
      <c r="R102" s="67"/>
      <c r="S102" s="67">
        <f t="shared" si="23"/>
        <v>1866.90914</v>
      </c>
      <c r="T102" s="67">
        <f t="shared" si="24"/>
        <v>3912.4908600000335</v>
      </c>
      <c r="U102" s="84">
        <f t="shared" si="26"/>
        <v>0.32302819323805054</v>
      </c>
    </row>
    <row r="103" spans="1:21" ht="15.45" customHeight="1" x14ac:dyDescent="0.3">
      <c r="A103" s="82" t="s">
        <v>27</v>
      </c>
      <c r="B103" s="91" t="s">
        <v>34</v>
      </c>
      <c r="C103" s="91" t="s">
        <v>100</v>
      </c>
      <c r="D103" s="55" t="s">
        <v>9</v>
      </c>
      <c r="E103" s="55" t="s">
        <v>64</v>
      </c>
      <c r="F103" s="66">
        <v>250581.76504799831</v>
      </c>
      <c r="G103" s="66">
        <v>26761.788160000018</v>
      </c>
      <c r="H103" s="67">
        <v>28427.004499999999</v>
      </c>
      <c r="I103" s="67">
        <v>29860.074560000019</v>
      </c>
      <c r="J103" s="67">
        <v>29951.640439999999</v>
      </c>
      <c r="K103" s="67">
        <v>32185.42052</v>
      </c>
      <c r="L103" s="67">
        <v>33766.489780000033</v>
      </c>
      <c r="M103" s="67"/>
      <c r="N103" s="67"/>
      <c r="O103" s="67"/>
      <c r="P103" s="67"/>
      <c r="Q103" s="67"/>
      <c r="R103" s="67"/>
      <c r="S103" s="67">
        <f t="shared" si="23"/>
        <v>180952.41796000008</v>
      </c>
      <c r="T103" s="67">
        <f t="shared" si="24"/>
        <v>69629.347087998234</v>
      </c>
      <c r="U103" s="84">
        <f t="shared" si="26"/>
        <v>0.72212923364690595</v>
      </c>
    </row>
    <row r="104" spans="1:21" ht="15.45" customHeight="1" x14ac:dyDescent="0.3">
      <c r="A104" s="82" t="s">
        <v>27</v>
      </c>
      <c r="B104" s="91" t="s">
        <v>34</v>
      </c>
      <c r="C104" s="91" t="s">
        <v>100</v>
      </c>
      <c r="D104" s="55" t="s">
        <v>10</v>
      </c>
      <c r="E104" s="55" t="s">
        <v>64</v>
      </c>
      <c r="F104" s="66">
        <v>139589.59999999969</v>
      </c>
      <c r="G104" s="66">
        <v>10506.90624</v>
      </c>
      <c r="H104" s="67">
        <v>9601.1976600000089</v>
      </c>
      <c r="I104" s="67">
        <v>9632.7761200000004</v>
      </c>
      <c r="J104" s="67">
        <v>9086.5565600000009</v>
      </c>
      <c r="K104" s="67">
        <v>9856.6939999999995</v>
      </c>
      <c r="L104" s="67">
        <v>10469.788780000001</v>
      </c>
      <c r="M104" s="67"/>
      <c r="N104" s="67"/>
      <c r="O104" s="67"/>
      <c r="P104" s="67"/>
      <c r="Q104" s="67"/>
      <c r="R104" s="67"/>
      <c r="S104" s="67">
        <f t="shared" si="23"/>
        <v>59153.919360000014</v>
      </c>
      <c r="T104" s="67">
        <f t="shared" si="24"/>
        <v>80435.680639999671</v>
      </c>
      <c r="U104" s="84">
        <f t="shared" si="26"/>
        <v>0.42377024764022642</v>
      </c>
    </row>
    <row r="105" spans="1:21" ht="15.45" customHeight="1" x14ac:dyDescent="0.3">
      <c r="A105" s="82" t="s">
        <v>27</v>
      </c>
      <c r="B105" s="91" t="s">
        <v>34</v>
      </c>
      <c r="C105" s="91" t="s">
        <v>100</v>
      </c>
      <c r="D105" s="55" t="s">
        <v>11</v>
      </c>
      <c r="E105" s="55" t="s">
        <v>65</v>
      </c>
      <c r="F105" s="66">
        <v>8453.0800000000127</v>
      </c>
      <c r="G105" s="66">
        <v>647.93162000000018</v>
      </c>
      <c r="H105" s="67">
        <v>288.20389999999998</v>
      </c>
      <c r="I105" s="67">
        <v>98.119959999999935</v>
      </c>
      <c r="J105" s="67">
        <v>396.22773999999998</v>
      </c>
      <c r="K105" s="67">
        <v>1418.6412199999991</v>
      </c>
      <c r="L105" s="67">
        <v>1201.1154599999991</v>
      </c>
      <c r="M105" s="67"/>
      <c r="N105" s="67"/>
      <c r="O105" s="67"/>
      <c r="P105" s="67"/>
      <c r="Q105" s="67"/>
      <c r="R105" s="67"/>
      <c r="S105" s="67">
        <f t="shared" si="23"/>
        <v>4050.2398999999982</v>
      </c>
      <c r="T105" s="67">
        <f t="shared" si="24"/>
        <v>4402.840100000014</v>
      </c>
      <c r="U105" s="84">
        <f t="shared" si="26"/>
        <v>0.47914368490538267</v>
      </c>
    </row>
    <row r="106" spans="1:21" ht="15.45" customHeight="1" x14ac:dyDescent="0.3">
      <c r="A106" s="82" t="s">
        <v>27</v>
      </c>
      <c r="B106" s="91" t="s">
        <v>34</v>
      </c>
      <c r="C106" s="91" t="s">
        <v>100</v>
      </c>
      <c r="D106" s="55" t="s">
        <v>12</v>
      </c>
      <c r="E106" s="55" t="s">
        <v>66</v>
      </c>
      <c r="F106" s="66">
        <v>4501.2</v>
      </c>
      <c r="G106" s="66">
        <v>324.11606</v>
      </c>
      <c r="H106" s="67">
        <v>538.80377999999985</v>
      </c>
      <c r="I106" s="67">
        <v>574.77235999999994</v>
      </c>
      <c r="J106" s="67">
        <v>494.95963999999998</v>
      </c>
      <c r="K106" s="67">
        <v>285.33498000000009</v>
      </c>
      <c r="L106" s="67">
        <v>883.49474000000009</v>
      </c>
      <c r="M106" s="67"/>
      <c r="N106" s="67"/>
      <c r="O106" s="67"/>
      <c r="P106" s="67"/>
      <c r="Q106" s="67"/>
      <c r="R106" s="67"/>
      <c r="S106" s="67">
        <f t="shared" si="23"/>
        <v>3101.4815600000002</v>
      </c>
      <c r="T106" s="67">
        <f t="shared" si="24"/>
        <v>1399.7184399999996</v>
      </c>
      <c r="U106" s="84">
        <f t="shared" si="26"/>
        <v>0.68903438194259314</v>
      </c>
    </row>
    <row r="107" spans="1:21" ht="15.45" customHeight="1" x14ac:dyDescent="0.3">
      <c r="A107" s="82" t="s">
        <v>27</v>
      </c>
      <c r="B107" s="91" t="s">
        <v>34</v>
      </c>
      <c r="C107" s="91" t="s">
        <v>100</v>
      </c>
      <c r="D107" s="55" t="s">
        <v>13</v>
      </c>
      <c r="E107" s="55" t="s">
        <v>67</v>
      </c>
      <c r="F107" s="66">
        <v>199511.59799999979</v>
      </c>
      <c r="G107" s="66">
        <v>21714.764679999949</v>
      </c>
      <c r="H107" s="67">
        <v>19256.87449999998</v>
      </c>
      <c r="I107" s="67">
        <v>19515.65568</v>
      </c>
      <c r="J107" s="67">
        <v>11356.86356</v>
      </c>
      <c r="K107" s="67">
        <v>13177.04041999999</v>
      </c>
      <c r="L107" s="67">
        <v>14959.20127999999</v>
      </c>
      <c r="M107" s="67"/>
      <c r="N107" s="67"/>
      <c r="O107" s="67"/>
      <c r="P107" s="67"/>
      <c r="Q107" s="67"/>
      <c r="R107" s="67"/>
      <c r="S107" s="67">
        <f t="shared" si="23"/>
        <v>99980.400119999904</v>
      </c>
      <c r="T107" s="67">
        <f t="shared" si="24"/>
        <v>99531.197879999891</v>
      </c>
      <c r="U107" s="84">
        <f t="shared" si="26"/>
        <v>0.50112575470424536</v>
      </c>
    </row>
    <row r="108" spans="1:21" ht="15.45" customHeight="1" x14ac:dyDescent="0.3">
      <c r="A108" s="82" t="s">
        <v>27</v>
      </c>
      <c r="B108" s="91" t="s">
        <v>34</v>
      </c>
      <c r="C108" s="91" t="s">
        <v>100</v>
      </c>
      <c r="D108" s="55" t="s">
        <v>14</v>
      </c>
      <c r="E108" s="55" t="s">
        <v>68</v>
      </c>
      <c r="F108" s="66">
        <v>240487.37999999971</v>
      </c>
      <c r="G108" s="66">
        <v>14049.088300000019</v>
      </c>
      <c r="H108" s="67">
        <v>18261.79668000001</v>
      </c>
      <c r="I108" s="67">
        <v>20542.257340000011</v>
      </c>
      <c r="J108" s="67">
        <v>25921.282119999989</v>
      </c>
      <c r="K108" s="67">
        <v>25001.33847999998</v>
      </c>
      <c r="L108" s="67">
        <v>17841.092980000009</v>
      </c>
      <c r="M108" s="67"/>
      <c r="N108" s="67"/>
      <c r="O108" s="67"/>
      <c r="P108" s="67"/>
      <c r="Q108" s="67"/>
      <c r="R108" s="67"/>
      <c r="S108" s="67">
        <f t="shared" si="23"/>
        <v>121616.85590000002</v>
      </c>
      <c r="T108" s="67">
        <f t="shared" si="24"/>
        <v>118870.52409999969</v>
      </c>
      <c r="U108" s="84">
        <f t="shared" si="26"/>
        <v>0.50570992914472335</v>
      </c>
    </row>
    <row r="109" spans="1:21" ht="15.45" customHeight="1" x14ac:dyDescent="0.3">
      <c r="A109" s="82" t="s">
        <v>27</v>
      </c>
      <c r="B109" s="91" t="s">
        <v>34</v>
      </c>
      <c r="C109" s="91" t="s">
        <v>100</v>
      </c>
      <c r="D109" s="55" t="s">
        <v>15</v>
      </c>
      <c r="E109" s="55" t="s">
        <v>69</v>
      </c>
      <c r="F109" s="66">
        <v>56977.999999999978</v>
      </c>
      <c r="G109" s="66">
        <v>1178.4575600000001</v>
      </c>
      <c r="H109" s="67">
        <v>1839.2913799999999</v>
      </c>
      <c r="I109" s="67">
        <v>3920.2228</v>
      </c>
      <c r="J109" s="67">
        <v>3887.61328</v>
      </c>
      <c r="K109" s="67">
        <v>9052.6789000000008</v>
      </c>
      <c r="L109" s="67">
        <v>2247.056700000001</v>
      </c>
      <c r="M109" s="67"/>
      <c r="N109" s="67"/>
      <c r="O109" s="67"/>
      <c r="P109" s="67"/>
      <c r="Q109" s="67"/>
      <c r="R109" s="67"/>
      <c r="S109" s="67">
        <f t="shared" si="23"/>
        <v>22125.320620000002</v>
      </c>
      <c r="T109" s="67">
        <f t="shared" si="24"/>
        <v>34852.679379999972</v>
      </c>
      <c r="U109" s="84">
        <f t="shared" si="26"/>
        <v>0.38831339499455947</v>
      </c>
    </row>
    <row r="110" spans="1:21" ht="15.45" customHeight="1" x14ac:dyDescent="0.3">
      <c r="A110" s="82" t="s">
        <v>27</v>
      </c>
      <c r="B110" s="91" t="s">
        <v>34</v>
      </c>
      <c r="C110" s="91" t="s">
        <v>100</v>
      </c>
      <c r="D110" s="55" t="s">
        <v>16</v>
      </c>
      <c r="E110" s="55" t="s">
        <v>70</v>
      </c>
      <c r="F110" s="66">
        <v>71442.313999999751</v>
      </c>
      <c r="G110" s="66">
        <v>2972.91626</v>
      </c>
      <c r="H110" s="67">
        <v>6821.2682400000049</v>
      </c>
      <c r="I110" s="67">
        <v>4599.7937999999986</v>
      </c>
      <c r="J110" s="67">
        <v>2582.8633599999998</v>
      </c>
      <c r="K110" s="67">
        <v>3223.6839599999998</v>
      </c>
      <c r="L110" s="67">
        <v>5778.0189600000012</v>
      </c>
      <c r="M110" s="67"/>
      <c r="N110" s="67"/>
      <c r="O110" s="67"/>
      <c r="P110" s="67"/>
      <c r="Q110" s="67"/>
      <c r="R110" s="67"/>
      <c r="S110" s="67">
        <f t="shared" si="23"/>
        <v>25978.544580000002</v>
      </c>
      <c r="T110" s="67">
        <f t="shared" si="24"/>
        <v>45463.76941999975</v>
      </c>
      <c r="U110" s="84">
        <f t="shared" si="26"/>
        <v>0.36362966322731499</v>
      </c>
    </row>
    <row r="111" spans="1:21" ht="15.45" customHeight="1" x14ac:dyDescent="0.3">
      <c r="A111" s="82" t="s">
        <v>27</v>
      </c>
      <c r="B111" s="91" t="s">
        <v>34</v>
      </c>
      <c r="C111" s="91" t="s">
        <v>100</v>
      </c>
      <c r="D111" s="55" t="s">
        <v>17</v>
      </c>
      <c r="E111" s="55" t="s">
        <v>71</v>
      </c>
      <c r="F111" s="66">
        <v>485534.13999999902</v>
      </c>
      <c r="G111" s="66">
        <v>33154.248239999979</v>
      </c>
      <c r="H111" s="67">
        <v>19969.56948000002</v>
      </c>
      <c r="I111" s="67">
        <v>47771.862300000023</v>
      </c>
      <c r="J111" s="67">
        <v>27777.62071999997</v>
      </c>
      <c r="K111" s="67">
        <v>21414.30786000003</v>
      </c>
      <c r="L111" s="67">
        <v>26766.39274000001</v>
      </c>
      <c r="M111" s="67"/>
      <c r="N111" s="67"/>
      <c r="O111" s="67"/>
      <c r="P111" s="67"/>
      <c r="Q111" s="67"/>
      <c r="R111" s="67"/>
      <c r="S111" s="67">
        <f t="shared" si="23"/>
        <v>176854.00134000005</v>
      </c>
      <c r="T111" s="67">
        <f t="shared" si="24"/>
        <v>308680.13865999901</v>
      </c>
      <c r="U111" s="84">
        <f t="shared" si="26"/>
        <v>0.36424627388714703</v>
      </c>
    </row>
    <row r="112" spans="1:21" ht="15.45" customHeight="1" x14ac:dyDescent="0.3">
      <c r="A112" s="82" t="s">
        <v>27</v>
      </c>
      <c r="B112" s="91" t="s">
        <v>34</v>
      </c>
      <c r="C112" s="91" t="s">
        <v>100</v>
      </c>
      <c r="D112" s="55" t="s">
        <v>18</v>
      </c>
      <c r="E112" s="55" t="s">
        <v>72</v>
      </c>
      <c r="F112" s="66">
        <v>16235.73999999998</v>
      </c>
      <c r="G112" s="66">
        <v>669.08140000000003</v>
      </c>
      <c r="H112" s="67">
        <v>517.8379000000001</v>
      </c>
      <c r="I112" s="67">
        <v>506.91203999999999</v>
      </c>
      <c r="J112" s="67">
        <v>506.22293999999999</v>
      </c>
      <c r="K112" s="67">
        <v>2105.2507799999998</v>
      </c>
      <c r="L112" s="67">
        <v>890.0220400000004</v>
      </c>
      <c r="M112" s="67"/>
      <c r="N112" s="67"/>
      <c r="O112" s="67"/>
      <c r="P112" s="67"/>
      <c r="Q112" s="67"/>
      <c r="R112" s="67"/>
      <c r="S112" s="67">
        <f t="shared" si="23"/>
        <v>5195.3271000000004</v>
      </c>
      <c r="T112" s="67">
        <f t="shared" si="24"/>
        <v>11040.412899999979</v>
      </c>
      <c r="U112" s="84">
        <f t="shared" si="26"/>
        <v>0.31999324330150686</v>
      </c>
    </row>
    <row r="113" spans="1:21" ht="15.45" customHeight="1" x14ac:dyDescent="0.3">
      <c r="A113" s="82" t="s">
        <v>27</v>
      </c>
      <c r="B113" s="91" t="s">
        <v>34</v>
      </c>
      <c r="C113" s="91" t="s">
        <v>100</v>
      </c>
      <c r="D113" s="55" t="s">
        <v>19</v>
      </c>
      <c r="E113" s="55" t="s">
        <v>73</v>
      </c>
      <c r="F113" s="66">
        <v>349643.38000000082</v>
      </c>
      <c r="G113" s="66">
        <v>17134.076740000011</v>
      </c>
      <c r="H113" s="67">
        <v>13497.49264</v>
      </c>
      <c r="I113" s="67">
        <v>18432.434539999991</v>
      </c>
      <c r="J113" s="67">
        <v>22697.808319999971</v>
      </c>
      <c r="K113" s="67">
        <v>29208.606940000009</v>
      </c>
      <c r="L113" s="67">
        <v>29500.973100000021</v>
      </c>
      <c r="M113" s="67"/>
      <c r="N113" s="67"/>
      <c r="O113" s="67"/>
      <c r="P113" s="67"/>
      <c r="Q113" s="67"/>
      <c r="R113" s="67"/>
      <c r="S113" s="67">
        <f t="shared" si="23"/>
        <v>130471.39228</v>
      </c>
      <c r="T113" s="67">
        <f t="shared" si="24"/>
        <v>219171.98772000082</v>
      </c>
      <c r="U113" s="84">
        <f t="shared" si="26"/>
        <v>0.37315562010640585</v>
      </c>
    </row>
    <row r="114" spans="1:21" ht="15.45" customHeight="1" x14ac:dyDescent="0.3">
      <c r="A114" s="82" t="s">
        <v>27</v>
      </c>
      <c r="B114" s="91" t="s">
        <v>34</v>
      </c>
      <c r="C114" s="91" t="s">
        <v>100</v>
      </c>
      <c r="D114" s="55" t="s">
        <v>20</v>
      </c>
      <c r="E114" s="55" t="s">
        <v>74</v>
      </c>
      <c r="F114" s="66">
        <v>11780</v>
      </c>
      <c r="G114" s="66">
        <v>1225.7319399999999</v>
      </c>
      <c r="H114" s="67">
        <v>767.65981999999997</v>
      </c>
      <c r="I114" s="67">
        <v>133.60256000000001</v>
      </c>
      <c r="J114" s="67">
        <v>94.852560000000011</v>
      </c>
      <c r="K114" s="67">
        <v>277.67568</v>
      </c>
      <c r="L114" s="67">
        <v>5725.6045200000017</v>
      </c>
      <c r="M114" s="67"/>
      <c r="N114" s="67"/>
      <c r="O114" s="67"/>
      <c r="P114" s="67"/>
      <c r="Q114" s="67"/>
      <c r="R114" s="67"/>
      <c r="S114" s="67">
        <f t="shared" si="23"/>
        <v>8225.127080000002</v>
      </c>
      <c r="T114" s="67">
        <f t="shared" si="24"/>
        <v>3554.872919999998</v>
      </c>
      <c r="U114" s="84">
        <f t="shared" si="26"/>
        <v>0.69822810526315804</v>
      </c>
    </row>
    <row r="115" spans="1:21" ht="15.45" customHeight="1" x14ac:dyDescent="0.3">
      <c r="A115" s="82" t="s">
        <v>27</v>
      </c>
      <c r="B115" s="91" t="s">
        <v>34</v>
      </c>
      <c r="C115" s="91" t="s">
        <v>100</v>
      </c>
      <c r="D115" s="55" t="s">
        <v>21</v>
      </c>
      <c r="E115" s="55" t="s">
        <v>75</v>
      </c>
      <c r="F115" s="66">
        <v>5952</v>
      </c>
      <c r="G115" s="66">
        <v>26.908000000000001</v>
      </c>
      <c r="H115" s="67">
        <v>839.56122000000005</v>
      </c>
      <c r="I115" s="67">
        <v>279.46933999999999</v>
      </c>
      <c r="J115" s="67">
        <v>2680.9016999999999</v>
      </c>
      <c r="K115" s="67">
        <v>1847.1635200000001</v>
      </c>
      <c r="L115" s="67">
        <v>1524.1013600000001</v>
      </c>
      <c r="M115" s="67"/>
      <c r="N115" s="67"/>
      <c r="O115" s="67"/>
      <c r="P115" s="67"/>
      <c r="Q115" s="67"/>
      <c r="R115" s="67"/>
      <c r="S115" s="67">
        <f t="shared" si="23"/>
        <v>7198.1051399999997</v>
      </c>
      <c r="T115" s="67">
        <f t="shared" si="24"/>
        <v>-1246.1051399999997</v>
      </c>
      <c r="U115" s="84">
        <f t="shared" si="26"/>
        <v>1.2093590624999999</v>
      </c>
    </row>
    <row r="116" spans="1:21" ht="15.45" customHeight="1" x14ac:dyDescent="0.3">
      <c r="A116" s="82" t="s">
        <v>27</v>
      </c>
      <c r="B116" s="91" t="s">
        <v>34</v>
      </c>
      <c r="C116" s="91" t="s">
        <v>100</v>
      </c>
      <c r="D116" s="55" t="s">
        <v>22</v>
      </c>
      <c r="E116" s="55" t="s">
        <v>76</v>
      </c>
      <c r="F116" s="66">
        <v>198372.3000000006</v>
      </c>
      <c r="G116" s="66">
        <v>3666.3237600000011</v>
      </c>
      <c r="H116" s="67">
        <v>6464.6207800000011</v>
      </c>
      <c r="I116" s="67">
        <v>18960.947980000001</v>
      </c>
      <c r="J116" s="67">
        <v>5840.0546799999993</v>
      </c>
      <c r="K116" s="67">
        <v>15946.587100000001</v>
      </c>
      <c r="L116" s="67">
        <v>29079.383280000009</v>
      </c>
      <c r="M116" s="67"/>
      <c r="N116" s="67"/>
      <c r="O116" s="67"/>
      <c r="P116" s="67"/>
      <c r="Q116" s="67"/>
      <c r="R116" s="67"/>
      <c r="S116" s="67">
        <f t="shared" si="23"/>
        <v>79957.917580000008</v>
      </c>
      <c r="T116" s="67">
        <f t="shared" si="24"/>
        <v>118414.38242000059</v>
      </c>
      <c r="U116" s="84">
        <f t="shared" si="26"/>
        <v>0.40306997287423579</v>
      </c>
    </row>
    <row r="117" spans="1:21" ht="15.45" customHeight="1" x14ac:dyDescent="0.3">
      <c r="A117" s="82" t="s">
        <v>27</v>
      </c>
      <c r="B117" s="91" t="s">
        <v>34</v>
      </c>
      <c r="C117" s="91" t="s">
        <v>100</v>
      </c>
      <c r="D117" s="55" t="s">
        <v>23</v>
      </c>
      <c r="E117" s="55" t="s">
        <v>77</v>
      </c>
      <c r="F117" s="66">
        <v>2252.4600000000019</v>
      </c>
      <c r="G117" s="66">
        <v>81.428820000000016</v>
      </c>
      <c r="H117" s="67">
        <v>361.80372000000011</v>
      </c>
      <c r="I117" s="67">
        <v>30.014199999999999</v>
      </c>
      <c r="J117" s="67">
        <v>41.784900000000007</v>
      </c>
      <c r="K117" s="67">
        <v>39.369999999999997</v>
      </c>
      <c r="L117" s="67">
        <v>95.591600000000014</v>
      </c>
      <c r="M117" s="67"/>
      <c r="N117" s="67"/>
      <c r="O117" s="67"/>
      <c r="P117" s="67"/>
      <c r="Q117" s="67"/>
      <c r="R117" s="67"/>
      <c r="S117" s="67">
        <f t="shared" si="23"/>
        <v>649.99324000000013</v>
      </c>
      <c r="T117" s="67">
        <f t="shared" si="24"/>
        <v>1602.4667600000016</v>
      </c>
      <c r="U117" s="84">
        <f t="shared" si="26"/>
        <v>0.28857038082807224</v>
      </c>
    </row>
    <row r="118" spans="1:21" ht="15.45" customHeight="1" x14ac:dyDescent="0.3">
      <c r="A118" s="82" t="s">
        <v>27</v>
      </c>
      <c r="B118" s="91" t="s">
        <v>34</v>
      </c>
      <c r="C118" s="91" t="s">
        <v>100</v>
      </c>
      <c r="D118" s="55" t="s">
        <v>24</v>
      </c>
      <c r="E118" s="55" t="s">
        <v>78</v>
      </c>
      <c r="F118" s="66">
        <v>148709.87600000019</v>
      </c>
      <c r="G118" s="66">
        <v>8875.9306999999662</v>
      </c>
      <c r="H118" s="67">
        <v>8386.8825799999977</v>
      </c>
      <c r="I118" s="67">
        <v>8475.8256599999877</v>
      </c>
      <c r="J118" s="67">
        <v>9204.6455399999722</v>
      </c>
      <c r="K118" s="67">
        <v>7384.8967799999918</v>
      </c>
      <c r="L118" s="67">
        <v>9659.8993799999917</v>
      </c>
      <c r="M118" s="67"/>
      <c r="N118" s="67"/>
      <c r="O118" s="67"/>
      <c r="P118" s="67"/>
      <c r="Q118" s="67"/>
      <c r="R118" s="67"/>
      <c r="S118" s="67">
        <f t="shared" si="23"/>
        <v>51988.080639999913</v>
      </c>
      <c r="T118" s="67">
        <f t="shared" si="24"/>
        <v>96721.79536000028</v>
      </c>
      <c r="U118" s="84">
        <f t="shared" si="26"/>
        <v>0.34959400167881149</v>
      </c>
    </row>
    <row r="119" spans="1:21" ht="15.45" customHeight="1" x14ac:dyDescent="0.3">
      <c r="A119" s="82" t="s">
        <v>27</v>
      </c>
      <c r="B119" s="91" t="s">
        <v>34</v>
      </c>
      <c r="C119" s="91" t="s">
        <v>100</v>
      </c>
      <c r="D119" s="55" t="s">
        <v>25</v>
      </c>
      <c r="E119" s="55" t="s">
        <v>79</v>
      </c>
      <c r="F119" s="66">
        <v>4418.7400000000298</v>
      </c>
      <c r="G119" s="66">
        <v>189.28041999999999</v>
      </c>
      <c r="H119" s="67">
        <v>37.394060000000003</v>
      </c>
      <c r="I119" s="67">
        <v>120.54634</v>
      </c>
      <c r="J119" s="67">
        <v>1231.1885600000001</v>
      </c>
      <c r="K119" s="67">
        <v>96.587800000000001</v>
      </c>
      <c r="L119" s="67">
        <v>234.75989999999999</v>
      </c>
      <c r="M119" s="67"/>
      <c r="N119" s="67"/>
      <c r="O119" s="67"/>
      <c r="P119" s="67"/>
      <c r="Q119" s="67"/>
      <c r="R119" s="67"/>
      <c r="S119" s="67">
        <f t="shared" si="23"/>
        <v>1909.7570800000001</v>
      </c>
      <c r="T119" s="67">
        <f t="shared" si="24"/>
        <v>2508.9829200000295</v>
      </c>
      <c r="U119" s="84">
        <f t="shared" si="26"/>
        <v>0.43219494244965467</v>
      </c>
    </row>
    <row r="120" spans="1:21" s="90" customFormat="1" ht="15.45" customHeight="1" x14ac:dyDescent="0.3">
      <c r="A120" s="86" t="s">
        <v>28</v>
      </c>
      <c r="B120" s="58" t="s">
        <v>54</v>
      </c>
      <c r="C120" s="92"/>
      <c r="D120" s="58"/>
      <c r="E120" s="87"/>
      <c r="F120" s="65">
        <f>SUM(F121:F147)</f>
        <v>1029791.1695409704</v>
      </c>
      <c r="G120" s="65">
        <f>SUM(G121:G147)</f>
        <v>62787.408149999996</v>
      </c>
      <c r="H120" s="65">
        <f t="shared" ref="H120:R120" si="31">SUM(H121:H147)</f>
        <v>66575.607700000008</v>
      </c>
      <c r="I120" s="65">
        <f t="shared" si="31"/>
        <v>83245.327942356686</v>
      </c>
      <c r="J120" s="65">
        <f t="shared" si="31"/>
        <v>81257.510900000067</v>
      </c>
      <c r="K120" s="65">
        <f t="shared" si="31"/>
        <v>90955.483737039278</v>
      </c>
      <c r="L120" s="65">
        <f t="shared" si="31"/>
        <v>82587.749953755512</v>
      </c>
      <c r="M120" s="65">
        <f t="shared" si="31"/>
        <v>0</v>
      </c>
      <c r="N120" s="65">
        <f t="shared" si="31"/>
        <v>0</v>
      </c>
      <c r="O120" s="65">
        <f t="shared" si="31"/>
        <v>0</v>
      </c>
      <c r="P120" s="65">
        <f t="shared" si="31"/>
        <v>0</v>
      </c>
      <c r="Q120" s="65">
        <f t="shared" si="31"/>
        <v>0</v>
      </c>
      <c r="R120" s="65">
        <f t="shared" si="31"/>
        <v>0</v>
      </c>
      <c r="S120" s="64">
        <f t="shared" si="23"/>
        <v>467409.08838315151</v>
      </c>
      <c r="T120" s="64">
        <f t="shared" si="24"/>
        <v>562382.0811578189</v>
      </c>
      <c r="U120" s="76">
        <f t="shared" si="26"/>
        <v>0.45388725618175502</v>
      </c>
    </row>
    <row r="121" spans="1:21" ht="15.45" customHeight="1" x14ac:dyDescent="0.3">
      <c r="A121" s="82" t="s">
        <v>28</v>
      </c>
      <c r="B121" s="59" t="s">
        <v>33</v>
      </c>
      <c r="C121" s="91" t="s">
        <v>100</v>
      </c>
      <c r="D121" s="55" t="s">
        <v>2</v>
      </c>
      <c r="E121" s="59" t="s">
        <v>55</v>
      </c>
      <c r="F121" s="66">
        <v>31473.494999999981</v>
      </c>
      <c r="G121" s="66">
        <v>0</v>
      </c>
      <c r="H121" s="67">
        <v>0</v>
      </c>
      <c r="I121" s="67">
        <v>643.37004000000002</v>
      </c>
      <c r="J121" s="67">
        <v>8698.9059000000052</v>
      </c>
      <c r="K121" s="67">
        <v>0</v>
      </c>
      <c r="L121" s="67">
        <v>0</v>
      </c>
      <c r="M121" s="67"/>
      <c r="N121" s="67"/>
      <c r="O121" s="67"/>
      <c r="P121" s="67"/>
      <c r="Q121" s="67"/>
      <c r="R121" s="67"/>
      <c r="S121" s="67">
        <f t="shared" si="23"/>
        <v>9342.275940000005</v>
      </c>
      <c r="T121" s="67">
        <f t="shared" si="24"/>
        <v>22131.219059999974</v>
      </c>
      <c r="U121" s="84">
        <f t="shared" si="26"/>
        <v>0.29682994977202282</v>
      </c>
    </row>
    <row r="122" spans="1:21" ht="15.45" customHeight="1" x14ac:dyDescent="0.3">
      <c r="A122" s="82" t="s">
        <v>28</v>
      </c>
      <c r="B122" s="59" t="s">
        <v>33</v>
      </c>
      <c r="C122" s="91" t="s">
        <v>100</v>
      </c>
      <c r="D122" s="55" t="s">
        <v>3</v>
      </c>
      <c r="E122" s="55" t="s">
        <v>56</v>
      </c>
      <c r="F122" s="66">
        <v>2700</v>
      </c>
      <c r="G122" s="66">
        <v>0</v>
      </c>
      <c r="H122" s="67">
        <v>0</v>
      </c>
      <c r="I122" s="67">
        <v>0</v>
      </c>
      <c r="J122" s="67">
        <v>0</v>
      </c>
      <c r="K122" s="67">
        <v>1230.17724</v>
      </c>
      <c r="L122" s="67">
        <v>0</v>
      </c>
      <c r="M122" s="67"/>
      <c r="N122" s="67"/>
      <c r="O122" s="67"/>
      <c r="P122" s="67"/>
      <c r="Q122" s="67"/>
      <c r="R122" s="67"/>
      <c r="S122" s="67">
        <f t="shared" si="23"/>
        <v>1230.17724</v>
      </c>
      <c r="T122" s="67">
        <f t="shared" si="24"/>
        <v>1469.82276</v>
      </c>
      <c r="U122" s="84">
        <f t="shared" si="26"/>
        <v>0.4556212</v>
      </c>
    </row>
    <row r="123" spans="1:21" ht="15.45" customHeight="1" x14ac:dyDescent="0.3">
      <c r="A123" s="82" t="s">
        <v>28</v>
      </c>
      <c r="B123" s="59" t="s">
        <v>33</v>
      </c>
      <c r="C123" s="91" t="s">
        <v>100</v>
      </c>
      <c r="D123" s="55">
        <v>1551</v>
      </c>
      <c r="E123" s="55" t="s">
        <v>57</v>
      </c>
      <c r="F123" s="66">
        <v>57349.95463297001</v>
      </c>
      <c r="G123" s="66">
        <v>0</v>
      </c>
      <c r="H123" s="67">
        <v>0</v>
      </c>
      <c r="I123" s="67">
        <v>5091.9282323566731</v>
      </c>
      <c r="J123" s="67">
        <v>0</v>
      </c>
      <c r="K123" s="67">
        <v>3763.9578870392729</v>
      </c>
      <c r="L123" s="67">
        <v>4596.4190337554674</v>
      </c>
      <c r="M123" s="67"/>
      <c r="N123" s="67"/>
      <c r="O123" s="67"/>
      <c r="P123" s="67"/>
      <c r="Q123" s="67"/>
      <c r="R123" s="67"/>
      <c r="S123" s="67">
        <f t="shared" si="23"/>
        <v>13452.305153151414</v>
      </c>
      <c r="T123" s="67">
        <f t="shared" si="24"/>
        <v>43897.649479818596</v>
      </c>
      <c r="U123" s="84">
        <f t="shared" si="26"/>
        <v>0.23456522745735175</v>
      </c>
    </row>
    <row r="124" spans="1:21" ht="15.45" customHeight="1" x14ac:dyDescent="0.3">
      <c r="A124" s="82" t="s">
        <v>28</v>
      </c>
      <c r="B124" s="59" t="s">
        <v>33</v>
      </c>
      <c r="C124" s="91" t="s">
        <v>100</v>
      </c>
      <c r="D124" s="55">
        <v>1560</v>
      </c>
      <c r="E124" s="55" t="s">
        <v>84</v>
      </c>
      <c r="F124" s="66"/>
      <c r="G124" s="66">
        <v>190.21203</v>
      </c>
      <c r="H124" s="67"/>
      <c r="I124" s="67"/>
      <c r="J124" s="67">
        <v>770.79600000000005</v>
      </c>
      <c r="K124" s="67">
        <v>166.11642000000001</v>
      </c>
      <c r="L124" s="67"/>
      <c r="M124" s="67"/>
      <c r="N124" s="67"/>
      <c r="O124" s="67"/>
      <c r="P124" s="67"/>
      <c r="Q124" s="67"/>
      <c r="R124" s="67"/>
      <c r="S124" s="67">
        <f t="shared" si="23"/>
        <v>1127.12445</v>
      </c>
      <c r="T124" s="67">
        <f t="shared" si="24"/>
        <v>-1127.12445</v>
      </c>
      <c r="U124" s="84"/>
    </row>
    <row r="125" spans="1:21" ht="15.45" customHeight="1" x14ac:dyDescent="0.3">
      <c r="A125" s="82" t="s">
        <v>28</v>
      </c>
      <c r="B125" s="91" t="s">
        <v>34</v>
      </c>
      <c r="C125" s="91" t="s">
        <v>100</v>
      </c>
      <c r="D125" s="55" t="s">
        <v>96</v>
      </c>
      <c r="E125" s="85" t="s">
        <v>101</v>
      </c>
      <c r="F125" s="66">
        <v>270</v>
      </c>
      <c r="G125" s="66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/>
      <c r="N125" s="67"/>
      <c r="O125" s="67"/>
      <c r="P125" s="67"/>
      <c r="Q125" s="67"/>
      <c r="R125" s="67"/>
      <c r="S125" s="67">
        <f t="shared" si="23"/>
        <v>0</v>
      </c>
      <c r="T125" s="67">
        <f t="shared" si="24"/>
        <v>270</v>
      </c>
      <c r="U125" s="84">
        <f t="shared" si="26"/>
        <v>0</v>
      </c>
    </row>
    <row r="126" spans="1:21" ht="15.45" customHeight="1" x14ac:dyDescent="0.3">
      <c r="A126" s="82" t="s">
        <v>28</v>
      </c>
      <c r="B126" s="91" t="s">
        <v>34</v>
      </c>
      <c r="C126" s="91" t="s">
        <v>100</v>
      </c>
      <c r="D126" s="55" t="s">
        <v>4</v>
      </c>
      <c r="E126" s="55" t="s">
        <v>58</v>
      </c>
      <c r="F126" s="66">
        <v>133629.95600000001</v>
      </c>
      <c r="G126" s="66">
        <v>11001.843989999999</v>
      </c>
      <c r="H126" s="67">
        <v>11606.81408</v>
      </c>
      <c r="I126" s="67">
        <v>12246.434730000001</v>
      </c>
      <c r="J126" s="67">
        <v>12463.750819999999</v>
      </c>
      <c r="K126" s="67">
        <v>13074.15604</v>
      </c>
      <c r="L126" s="67">
        <v>13399.087120000009</v>
      </c>
      <c r="M126" s="67"/>
      <c r="N126" s="67"/>
      <c r="O126" s="67"/>
      <c r="P126" s="67"/>
      <c r="Q126" s="67"/>
      <c r="R126" s="67"/>
      <c r="S126" s="67">
        <f t="shared" si="23"/>
        <v>73792.086780000012</v>
      </c>
      <c r="T126" s="67">
        <f t="shared" si="24"/>
        <v>59837.869219999993</v>
      </c>
      <c r="U126" s="84">
        <f t="shared" si="26"/>
        <v>0.55221216102173987</v>
      </c>
    </row>
    <row r="127" spans="1:21" ht="15.45" customHeight="1" x14ac:dyDescent="0.3">
      <c r="A127" s="82" t="s">
        <v>28</v>
      </c>
      <c r="B127" s="91" t="s">
        <v>34</v>
      </c>
      <c r="C127" s="91" t="s">
        <v>100</v>
      </c>
      <c r="D127" s="55" t="s">
        <v>5</v>
      </c>
      <c r="E127" s="55" t="s">
        <v>59</v>
      </c>
      <c r="F127" s="66">
        <v>180247.43700000021</v>
      </c>
      <c r="G127" s="66">
        <v>13011.566220000001</v>
      </c>
      <c r="H127" s="67">
        <v>13660.269840000001</v>
      </c>
      <c r="I127" s="67">
        <v>13806.198899999999</v>
      </c>
      <c r="J127" s="67">
        <v>14428.70739000001</v>
      </c>
      <c r="K127" s="67">
        <v>15003.58707</v>
      </c>
      <c r="L127" s="67">
        <v>14910.18813</v>
      </c>
      <c r="M127" s="67"/>
      <c r="N127" s="67"/>
      <c r="O127" s="67"/>
      <c r="P127" s="67"/>
      <c r="Q127" s="67"/>
      <c r="R127" s="67"/>
      <c r="S127" s="67">
        <f t="shared" si="23"/>
        <v>84820.517550000004</v>
      </c>
      <c r="T127" s="67">
        <f t="shared" si="24"/>
        <v>95426.919450000205</v>
      </c>
      <c r="U127" s="84">
        <f t="shared" si="26"/>
        <v>0.470578217153789</v>
      </c>
    </row>
    <row r="128" spans="1:21" ht="15.45" customHeight="1" x14ac:dyDescent="0.3">
      <c r="A128" s="82" t="s">
        <v>28</v>
      </c>
      <c r="B128" s="91" t="s">
        <v>34</v>
      </c>
      <c r="C128" s="91" t="s">
        <v>100</v>
      </c>
      <c r="D128" s="55" t="s">
        <v>6</v>
      </c>
      <c r="E128" s="55" t="s">
        <v>60</v>
      </c>
      <c r="F128" s="66">
        <v>12076.843999999999</v>
      </c>
      <c r="G128" s="66">
        <v>644.89</v>
      </c>
      <c r="H128" s="67">
        <v>785.00999999999988</v>
      </c>
      <c r="I128" s="67">
        <v>764.8760000000002</v>
      </c>
      <c r="J128" s="67">
        <v>902.46050000000014</v>
      </c>
      <c r="K128" s="67">
        <v>1348.771</v>
      </c>
      <c r="L128" s="67">
        <v>2344.367999999999</v>
      </c>
      <c r="M128" s="67"/>
      <c r="N128" s="67"/>
      <c r="O128" s="67"/>
      <c r="P128" s="67"/>
      <c r="Q128" s="67"/>
      <c r="R128" s="67"/>
      <c r="S128" s="67">
        <f t="shared" si="23"/>
        <v>6790.3754999999983</v>
      </c>
      <c r="T128" s="67">
        <f t="shared" si="24"/>
        <v>5286.4685000000009</v>
      </c>
      <c r="U128" s="84">
        <f t="shared" si="26"/>
        <v>0.56226407329597028</v>
      </c>
    </row>
    <row r="129" spans="1:21" ht="15.45" customHeight="1" x14ac:dyDescent="0.3">
      <c r="A129" s="82" t="s">
        <v>28</v>
      </c>
      <c r="B129" s="91" t="s">
        <v>34</v>
      </c>
      <c r="C129" s="91" t="s">
        <v>100</v>
      </c>
      <c r="D129" s="55" t="s">
        <v>7</v>
      </c>
      <c r="E129" s="55" t="s">
        <v>61</v>
      </c>
      <c r="F129" s="66">
        <v>24537.914000000012</v>
      </c>
      <c r="G129" s="66">
        <v>76.221000000000004</v>
      </c>
      <c r="H129" s="67">
        <v>184.04499999999999</v>
      </c>
      <c r="I129" s="67">
        <v>60.561000000000007</v>
      </c>
      <c r="J129" s="67">
        <v>862.73099999999999</v>
      </c>
      <c r="K129" s="67">
        <v>4906.7100000000019</v>
      </c>
      <c r="L129" s="67">
        <v>381.10500000000002</v>
      </c>
      <c r="M129" s="67"/>
      <c r="N129" s="67"/>
      <c r="O129" s="67"/>
      <c r="P129" s="67"/>
      <c r="Q129" s="67"/>
      <c r="R129" s="67"/>
      <c r="S129" s="67">
        <f t="shared" si="23"/>
        <v>6471.3730000000014</v>
      </c>
      <c r="T129" s="67">
        <f t="shared" si="24"/>
        <v>18066.541000000012</v>
      </c>
      <c r="U129" s="84">
        <f t="shared" si="26"/>
        <v>0.26372954930072695</v>
      </c>
    </row>
    <row r="130" spans="1:21" ht="15.45" customHeight="1" x14ac:dyDescent="0.3">
      <c r="A130" s="82" t="s">
        <v>28</v>
      </c>
      <c r="B130" s="91" t="s">
        <v>34</v>
      </c>
      <c r="C130" s="91" t="s">
        <v>100</v>
      </c>
      <c r="D130" s="55" t="s">
        <v>8</v>
      </c>
      <c r="E130" s="55" t="s">
        <v>62</v>
      </c>
      <c r="F130" s="66">
        <v>1544.900000000003</v>
      </c>
      <c r="G130" s="66">
        <v>176.18876</v>
      </c>
      <c r="H130" s="67">
        <v>72.354140000000015</v>
      </c>
      <c r="I130" s="67">
        <v>96.807109999999994</v>
      </c>
      <c r="J130" s="67">
        <v>46.555020000000013</v>
      </c>
      <c r="K130" s="67">
        <v>24.30059000000001</v>
      </c>
      <c r="L130" s="67">
        <v>111.39857000000001</v>
      </c>
      <c r="M130" s="67"/>
      <c r="N130" s="67"/>
      <c r="O130" s="67"/>
      <c r="P130" s="67"/>
      <c r="Q130" s="67"/>
      <c r="R130" s="67"/>
      <c r="S130" s="67">
        <f t="shared" si="23"/>
        <v>527.60419000000002</v>
      </c>
      <c r="T130" s="67">
        <f t="shared" si="24"/>
        <v>1017.295810000003</v>
      </c>
      <c r="U130" s="84">
        <f t="shared" si="26"/>
        <v>0.34151348954624827</v>
      </c>
    </row>
    <row r="131" spans="1:21" ht="15.45" customHeight="1" x14ac:dyDescent="0.3">
      <c r="A131" s="82" t="s">
        <v>28</v>
      </c>
      <c r="B131" s="91" t="s">
        <v>34</v>
      </c>
      <c r="C131" s="91" t="s">
        <v>100</v>
      </c>
      <c r="D131" s="55" t="s">
        <v>9</v>
      </c>
      <c r="E131" s="55" t="s">
        <v>63</v>
      </c>
      <c r="F131" s="66">
        <v>107926.3009079999</v>
      </c>
      <c r="G131" s="66">
        <v>8535.4558599999964</v>
      </c>
      <c r="H131" s="67">
        <v>9014.716249999994</v>
      </c>
      <c r="I131" s="67">
        <v>9242.6532599999991</v>
      </c>
      <c r="J131" s="67">
        <v>9547.1677400000081</v>
      </c>
      <c r="K131" s="67">
        <v>10079.96042000001</v>
      </c>
      <c r="L131" s="67">
        <v>10531.306629999999</v>
      </c>
      <c r="M131" s="67"/>
      <c r="N131" s="67"/>
      <c r="O131" s="67"/>
      <c r="P131" s="67"/>
      <c r="Q131" s="67"/>
      <c r="R131" s="67"/>
      <c r="S131" s="67">
        <f t="shared" si="23"/>
        <v>56951.260160000005</v>
      </c>
      <c r="T131" s="67">
        <f t="shared" si="24"/>
        <v>50975.040747999898</v>
      </c>
      <c r="U131" s="84">
        <f t="shared" si="26"/>
        <v>0.52768657575457178</v>
      </c>
    </row>
    <row r="132" spans="1:21" ht="15.45" customHeight="1" x14ac:dyDescent="0.3">
      <c r="A132" s="82" t="s">
        <v>28</v>
      </c>
      <c r="B132" s="91" t="s">
        <v>34</v>
      </c>
      <c r="C132" s="91" t="s">
        <v>100</v>
      </c>
      <c r="D132" s="55" t="s">
        <v>10</v>
      </c>
      <c r="E132" s="55" t="s">
        <v>64</v>
      </c>
      <c r="F132" s="66">
        <v>34684.09999999994</v>
      </c>
      <c r="G132" s="66">
        <v>2624.2185399999998</v>
      </c>
      <c r="H132" s="67">
        <v>2594.3616099999999</v>
      </c>
      <c r="I132" s="67">
        <v>2660.9065200000041</v>
      </c>
      <c r="J132" s="67">
        <v>2604.921759999997</v>
      </c>
      <c r="K132" s="67">
        <v>2362.6279999999988</v>
      </c>
      <c r="L132" s="67">
        <v>2394.8921300000002</v>
      </c>
      <c r="M132" s="67"/>
      <c r="N132" s="67"/>
      <c r="O132" s="67"/>
      <c r="P132" s="67"/>
      <c r="Q132" s="67"/>
      <c r="R132" s="67"/>
      <c r="S132" s="67">
        <f t="shared" si="23"/>
        <v>15241.92856</v>
      </c>
      <c r="T132" s="67">
        <f t="shared" si="24"/>
        <v>19442.17143999994</v>
      </c>
      <c r="U132" s="84">
        <f t="shared" si="26"/>
        <v>0.43945002349779949</v>
      </c>
    </row>
    <row r="133" spans="1:21" ht="15.45" customHeight="1" x14ac:dyDescent="0.3">
      <c r="A133" s="82" t="s">
        <v>28</v>
      </c>
      <c r="B133" s="91" t="s">
        <v>34</v>
      </c>
      <c r="C133" s="91" t="s">
        <v>100</v>
      </c>
      <c r="D133" s="55" t="s">
        <v>11</v>
      </c>
      <c r="E133" s="55" t="s">
        <v>65</v>
      </c>
      <c r="F133" s="66">
        <v>3681.1799999999948</v>
      </c>
      <c r="G133" s="66">
        <v>282.16377000000011</v>
      </c>
      <c r="H133" s="67">
        <v>125.50815</v>
      </c>
      <c r="I133" s="67">
        <v>42.729660000000017</v>
      </c>
      <c r="J133" s="67">
        <v>172.55079000000001</v>
      </c>
      <c r="K133" s="67">
        <v>617.79537000000005</v>
      </c>
      <c r="L133" s="67">
        <v>523.06641000000002</v>
      </c>
      <c r="M133" s="67"/>
      <c r="N133" s="67"/>
      <c r="O133" s="67"/>
      <c r="P133" s="67"/>
      <c r="Q133" s="67"/>
      <c r="R133" s="67"/>
      <c r="S133" s="67">
        <f t="shared" si="23"/>
        <v>1763.8141500000002</v>
      </c>
      <c r="T133" s="67">
        <f t="shared" si="24"/>
        <v>1917.3658499999947</v>
      </c>
      <c r="U133" s="84">
        <f t="shared" si="26"/>
        <v>0.47914368490538434</v>
      </c>
    </row>
    <row r="134" spans="1:21" ht="15.45" customHeight="1" x14ac:dyDescent="0.3">
      <c r="A134" s="82" t="s">
        <v>28</v>
      </c>
      <c r="B134" s="91" t="s">
        <v>34</v>
      </c>
      <c r="C134" s="91" t="s">
        <v>100</v>
      </c>
      <c r="D134" s="55" t="s">
        <v>12</v>
      </c>
      <c r="E134" s="55" t="s">
        <v>66</v>
      </c>
      <c r="F134" s="66">
        <v>1960.2</v>
      </c>
      <c r="G134" s="66">
        <v>104.17151</v>
      </c>
      <c r="H134" s="67">
        <v>233.98113000000001</v>
      </c>
      <c r="I134" s="67">
        <v>228.65106</v>
      </c>
      <c r="J134" s="67">
        <v>215.54694000000001</v>
      </c>
      <c r="K134" s="67">
        <v>119.53433</v>
      </c>
      <c r="L134" s="67">
        <v>191.94529</v>
      </c>
      <c r="M134" s="67"/>
      <c r="N134" s="67"/>
      <c r="O134" s="67"/>
      <c r="P134" s="67"/>
      <c r="Q134" s="67"/>
      <c r="R134" s="67"/>
      <c r="S134" s="67">
        <f t="shared" si="23"/>
        <v>1093.8302600000002</v>
      </c>
      <c r="T134" s="67">
        <f t="shared" si="24"/>
        <v>866.36973999999987</v>
      </c>
      <c r="U134" s="84">
        <f t="shared" si="26"/>
        <v>0.55801972247729836</v>
      </c>
    </row>
    <row r="135" spans="1:21" ht="15.45" customHeight="1" x14ac:dyDescent="0.3">
      <c r="A135" s="82" t="s">
        <v>28</v>
      </c>
      <c r="B135" s="91" t="s">
        <v>34</v>
      </c>
      <c r="C135" s="91" t="s">
        <v>100</v>
      </c>
      <c r="D135" s="55" t="s">
        <v>13</v>
      </c>
      <c r="E135" s="55" t="s">
        <v>67</v>
      </c>
      <c r="F135" s="66">
        <v>86884.08300000045</v>
      </c>
      <c r="G135" s="66">
        <v>9456.4297799999913</v>
      </c>
      <c r="H135" s="67">
        <v>8386.0582499999982</v>
      </c>
      <c r="I135" s="67">
        <v>8498.7532799999917</v>
      </c>
      <c r="J135" s="67">
        <v>4903.7707600000003</v>
      </c>
      <c r="K135" s="67">
        <v>5738.3885699999973</v>
      </c>
      <c r="L135" s="67">
        <v>6514.4908800000048</v>
      </c>
      <c r="M135" s="67"/>
      <c r="N135" s="67"/>
      <c r="O135" s="67"/>
      <c r="P135" s="67"/>
      <c r="Q135" s="67"/>
      <c r="R135" s="67"/>
      <c r="S135" s="67">
        <f t="shared" si="23"/>
        <v>43497.891519999983</v>
      </c>
      <c r="T135" s="67">
        <f t="shared" si="24"/>
        <v>43386.191480000467</v>
      </c>
      <c r="U135" s="84">
        <f t="shared" si="26"/>
        <v>0.50064281072057537</v>
      </c>
    </row>
    <row r="136" spans="1:21" ht="15.45" customHeight="1" x14ac:dyDescent="0.3">
      <c r="A136" s="82" t="s">
        <v>28</v>
      </c>
      <c r="B136" s="91" t="s">
        <v>34</v>
      </c>
      <c r="C136" s="91" t="s">
        <v>100</v>
      </c>
      <c r="D136" s="55" t="s">
        <v>14</v>
      </c>
      <c r="E136" s="55" t="s">
        <v>68</v>
      </c>
      <c r="F136" s="66">
        <v>91784.730000000025</v>
      </c>
      <c r="G136" s="66">
        <v>5529.927549999994</v>
      </c>
      <c r="H136" s="67">
        <v>7239.4672800000026</v>
      </c>
      <c r="I136" s="67">
        <v>8082.5063900000041</v>
      </c>
      <c r="J136" s="67">
        <v>10482.018520000011</v>
      </c>
      <c r="K136" s="67">
        <v>10287.27708</v>
      </c>
      <c r="L136" s="67">
        <v>6937.182829999997</v>
      </c>
      <c r="M136" s="67"/>
      <c r="N136" s="67"/>
      <c r="O136" s="67"/>
      <c r="P136" s="67"/>
      <c r="Q136" s="67"/>
      <c r="R136" s="67"/>
      <c r="S136" s="67">
        <f t="shared" si="23"/>
        <v>48558.37965000001</v>
      </c>
      <c r="T136" s="67">
        <f t="shared" si="24"/>
        <v>43226.350350000015</v>
      </c>
      <c r="U136" s="84">
        <f t="shared" si="26"/>
        <v>0.52904638549353467</v>
      </c>
    </row>
    <row r="137" spans="1:21" ht="15.45" customHeight="1" x14ac:dyDescent="0.3">
      <c r="A137" s="82" t="s">
        <v>28</v>
      </c>
      <c r="B137" s="91" t="s">
        <v>34</v>
      </c>
      <c r="C137" s="91" t="s">
        <v>100</v>
      </c>
      <c r="D137" s="55" t="s">
        <v>15</v>
      </c>
      <c r="E137" s="55" t="s">
        <v>69</v>
      </c>
      <c r="F137" s="66">
        <v>24813</v>
      </c>
      <c r="G137" s="66">
        <v>513.19926000000009</v>
      </c>
      <c r="H137" s="67">
        <v>800.98173000000031</v>
      </c>
      <c r="I137" s="67">
        <v>1707.1938</v>
      </c>
      <c r="J137" s="67">
        <v>1692.9928800000009</v>
      </c>
      <c r="K137" s="67">
        <v>3942.29565</v>
      </c>
      <c r="L137" s="67">
        <v>978.55695000000014</v>
      </c>
      <c r="M137" s="67"/>
      <c r="N137" s="67"/>
      <c r="O137" s="67"/>
      <c r="P137" s="67"/>
      <c r="Q137" s="67"/>
      <c r="R137" s="67"/>
      <c r="S137" s="67">
        <f t="shared" si="23"/>
        <v>9635.2202700000016</v>
      </c>
      <c r="T137" s="67">
        <f t="shared" si="24"/>
        <v>15177.779729999998</v>
      </c>
      <c r="U137" s="84">
        <f t="shared" si="26"/>
        <v>0.38831339499455936</v>
      </c>
    </row>
    <row r="138" spans="1:21" ht="15.45" customHeight="1" x14ac:dyDescent="0.3">
      <c r="A138" s="82" t="s">
        <v>28</v>
      </c>
      <c r="B138" s="91" t="s">
        <v>34</v>
      </c>
      <c r="C138" s="91" t="s">
        <v>100</v>
      </c>
      <c r="D138" s="55" t="s">
        <v>16</v>
      </c>
      <c r="E138" s="55" t="s">
        <v>70</v>
      </c>
      <c r="F138" s="66">
        <v>19746.669000000002</v>
      </c>
      <c r="G138" s="66">
        <v>1180.31521</v>
      </c>
      <c r="H138" s="67">
        <v>1332.87904</v>
      </c>
      <c r="I138" s="67">
        <v>1522.6428000000001</v>
      </c>
      <c r="J138" s="67">
        <v>911.13856000000033</v>
      </c>
      <c r="K138" s="67">
        <v>1279.7546600000001</v>
      </c>
      <c r="L138" s="67">
        <v>1969.0301600000021</v>
      </c>
      <c r="M138" s="67"/>
      <c r="N138" s="67"/>
      <c r="O138" s="67"/>
      <c r="P138" s="67"/>
      <c r="Q138" s="67"/>
      <c r="R138" s="67"/>
      <c r="S138" s="67">
        <f t="shared" si="23"/>
        <v>8195.7604300000021</v>
      </c>
      <c r="T138" s="67">
        <f t="shared" si="24"/>
        <v>11550.90857</v>
      </c>
      <c r="U138" s="84">
        <f t="shared" si="26"/>
        <v>0.41504521243557591</v>
      </c>
    </row>
    <row r="139" spans="1:21" ht="15.45" customHeight="1" x14ac:dyDescent="0.3">
      <c r="A139" s="82" t="s">
        <v>28</v>
      </c>
      <c r="B139" s="91" t="s">
        <v>34</v>
      </c>
      <c r="C139" s="91" t="s">
        <v>100</v>
      </c>
      <c r="D139" s="55" t="s">
        <v>17</v>
      </c>
      <c r="E139" s="55" t="s">
        <v>71</v>
      </c>
      <c r="F139" s="66">
        <v>86157.68999999993</v>
      </c>
      <c r="G139" s="66">
        <v>4411.1510400000043</v>
      </c>
      <c r="H139" s="67">
        <v>3828.9830800000041</v>
      </c>
      <c r="I139" s="67">
        <v>11765.76505</v>
      </c>
      <c r="J139" s="67">
        <v>4830.0576200000023</v>
      </c>
      <c r="K139" s="67">
        <v>5252.9478099999969</v>
      </c>
      <c r="L139" s="67">
        <v>4697.4432900000002</v>
      </c>
      <c r="M139" s="67"/>
      <c r="N139" s="67"/>
      <c r="O139" s="67"/>
      <c r="P139" s="67"/>
      <c r="Q139" s="67"/>
      <c r="R139" s="67"/>
      <c r="S139" s="67">
        <f t="shared" si="23"/>
        <v>34786.347890000012</v>
      </c>
      <c r="T139" s="67">
        <f t="shared" si="24"/>
        <v>51371.342109999918</v>
      </c>
      <c r="U139" s="84">
        <f t="shared" si="26"/>
        <v>0.40375209560516351</v>
      </c>
    </row>
    <row r="140" spans="1:21" ht="15.45" customHeight="1" x14ac:dyDescent="0.3">
      <c r="A140" s="82" t="s">
        <v>28</v>
      </c>
      <c r="B140" s="91" t="s">
        <v>34</v>
      </c>
      <c r="C140" s="91" t="s">
        <v>100</v>
      </c>
      <c r="D140" s="55" t="s">
        <v>18</v>
      </c>
      <c r="E140" s="55" t="s">
        <v>72</v>
      </c>
      <c r="F140" s="66">
        <v>3989.79000000001</v>
      </c>
      <c r="G140" s="66">
        <v>271.15789999999993</v>
      </c>
      <c r="H140" s="67">
        <v>173.87915000000001</v>
      </c>
      <c r="I140" s="67">
        <v>177.24734000000001</v>
      </c>
      <c r="J140" s="67">
        <v>164.91849000000011</v>
      </c>
      <c r="K140" s="67">
        <v>799.47113000000036</v>
      </c>
      <c r="L140" s="67">
        <v>233.51733999999999</v>
      </c>
      <c r="M140" s="67"/>
      <c r="N140" s="67"/>
      <c r="O140" s="67"/>
      <c r="P140" s="67"/>
      <c r="Q140" s="67"/>
      <c r="R140" s="67"/>
      <c r="S140" s="67">
        <f t="shared" si="23"/>
        <v>1820.1913500000005</v>
      </c>
      <c r="T140" s="67">
        <f t="shared" si="24"/>
        <v>2169.5986500000095</v>
      </c>
      <c r="U140" s="84">
        <f t="shared" si="26"/>
        <v>0.45621231944538332</v>
      </c>
    </row>
    <row r="141" spans="1:21" ht="15.45" customHeight="1" x14ac:dyDescent="0.3">
      <c r="A141" s="82" t="s">
        <v>28</v>
      </c>
      <c r="B141" s="91" t="s">
        <v>34</v>
      </c>
      <c r="C141" s="91" t="s">
        <v>100</v>
      </c>
      <c r="D141" s="55" t="s">
        <v>19</v>
      </c>
      <c r="E141" s="55" t="s">
        <v>73</v>
      </c>
      <c r="F141" s="66">
        <v>63851.729999999887</v>
      </c>
      <c r="G141" s="66">
        <v>2281.0267899999999</v>
      </c>
      <c r="H141" s="67">
        <v>2290.2264400000008</v>
      </c>
      <c r="I141" s="67">
        <v>2798.4650900000001</v>
      </c>
      <c r="J141" s="67">
        <v>3545.257720000011</v>
      </c>
      <c r="K141" s="67">
        <v>6222.7314899999828</v>
      </c>
      <c r="L141" s="67">
        <v>4155.1493500000079</v>
      </c>
      <c r="M141" s="67"/>
      <c r="N141" s="67"/>
      <c r="O141" s="67"/>
      <c r="P141" s="67"/>
      <c r="Q141" s="67"/>
      <c r="R141" s="67"/>
      <c r="S141" s="67">
        <f t="shared" si="23"/>
        <v>21292.856879999999</v>
      </c>
      <c r="T141" s="67">
        <f t="shared" si="24"/>
        <v>42558.873119999887</v>
      </c>
      <c r="U141" s="84">
        <f t="shared" si="26"/>
        <v>0.33347345295107961</v>
      </c>
    </row>
    <row r="142" spans="1:21" ht="15.45" customHeight="1" x14ac:dyDescent="0.3">
      <c r="A142" s="82" t="s">
        <v>28</v>
      </c>
      <c r="B142" s="91" t="s">
        <v>34</v>
      </c>
      <c r="C142" s="91" t="s">
        <v>100</v>
      </c>
      <c r="D142" s="55" t="s">
        <v>20</v>
      </c>
      <c r="E142" s="55" t="s">
        <v>74</v>
      </c>
      <c r="F142" s="66">
        <v>5130</v>
      </c>
      <c r="G142" s="66">
        <v>533.78648999999996</v>
      </c>
      <c r="H142" s="67">
        <v>334.30347000000012</v>
      </c>
      <c r="I142" s="67">
        <v>58.181759999999997</v>
      </c>
      <c r="J142" s="67">
        <v>41.306759999999997</v>
      </c>
      <c r="K142" s="67">
        <v>120.92328000000001</v>
      </c>
      <c r="L142" s="67">
        <v>2493.4084200000011</v>
      </c>
      <c r="M142" s="67"/>
      <c r="N142" s="67"/>
      <c r="O142" s="67"/>
      <c r="P142" s="67"/>
      <c r="Q142" s="67"/>
      <c r="R142" s="67"/>
      <c r="S142" s="67">
        <f t="shared" si="23"/>
        <v>3581.9101800000008</v>
      </c>
      <c r="T142" s="67">
        <f t="shared" si="24"/>
        <v>1548.0898199999992</v>
      </c>
      <c r="U142" s="84">
        <f t="shared" si="26"/>
        <v>0.69822810526315804</v>
      </c>
    </row>
    <row r="143" spans="1:21" ht="15.45" customHeight="1" x14ac:dyDescent="0.3">
      <c r="A143" s="82" t="s">
        <v>28</v>
      </c>
      <c r="B143" s="91" t="s">
        <v>34</v>
      </c>
      <c r="C143" s="91" t="s">
        <v>100</v>
      </c>
      <c r="D143" s="55" t="s">
        <v>21</v>
      </c>
      <c r="E143" s="55" t="s">
        <v>75</v>
      </c>
      <c r="F143" s="66">
        <v>2592</v>
      </c>
      <c r="G143" s="66">
        <v>11.718</v>
      </c>
      <c r="H143" s="67">
        <v>365.61536999999998</v>
      </c>
      <c r="I143" s="67">
        <v>121.70439</v>
      </c>
      <c r="J143" s="67">
        <v>1167.48945</v>
      </c>
      <c r="K143" s="67">
        <v>804.40992000000006</v>
      </c>
      <c r="L143" s="67">
        <v>663.72156000000018</v>
      </c>
      <c r="M143" s="67"/>
      <c r="N143" s="67"/>
      <c r="O143" s="67"/>
      <c r="P143" s="67"/>
      <c r="Q143" s="67"/>
      <c r="R143" s="67"/>
      <c r="S143" s="67">
        <f t="shared" si="23"/>
        <v>3134.6586900000002</v>
      </c>
      <c r="T143" s="67">
        <f t="shared" si="24"/>
        <v>-542.65869000000021</v>
      </c>
      <c r="U143" s="84">
        <f t="shared" si="26"/>
        <v>1.2093590625000001</v>
      </c>
    </row>
    <row r="144" spans="1:21" ht="15.45" customHeight="1" x14ac:dyDescent="0.3">
      <c r="A144" s="82" t="s">
        <v>28</v>
      </c>
      <c r="B144" s="91" t="s">
        <v>34</v>
      </c>
      <c r="C144" s="91" t="s">
        <v>100</v>
      </c>
      <c r="D144" s="55" t="s">
        <v>22</v>
      </c>
      <c r="E144" s="55" t="s">
        <v>76</v>
      </c>
      <c r="F144" s="66">
        <v>19318.049999999981</v>
      </c>
      <c r="G144" s="66">
        <v>330.42746</v>
      </c>
      <c r="H144" s="67">
        <v>1815.11013</v>
      </c>
      <c r="I144" s="67">
        <v>1658.09583</v>
      </c>
      <c r="J144" s="67">
        <v>568.54927999999961</v>
      </c>
      <c r="K144" s="67">
        <v>1991.3503499999999</v>
      </c>
      <c r="L144" s="67">
        <v>2461.95838</v>
      </c>
      <c r="M144" s="67"/>
      <c r="N144" s="67"/>
      <c r="O144" s="67"/>
      <c r="P144" s="67"/>
      <c r="Q144" s="67"/>
      <c r="R144" s="67"/>
      <c r="S144" s="67">
        <f t="shared" si="23"/>
        <v>8825.4914299999982</v>
      </c>
      <c r="T144" s="67">
        <f t="shared" si="24"/>
        <v>10492.558569999983</v>
      </c>
      <c r="U144" s="84">
        <f t="shared" si="26"/>
        <v>0.45685208548481898</v>
      </c>
    </row>
    <row r="145" spans="1:21" ht="15.45" customHeight="1" x14ac:dyDescent="0.3">
      <c r="A145" s="82" t="s">
        <v>28</v>
      </c>
      <c r="B145" s="91" t="s">
        <v>34</v>
      </c>
      <c r="C145" s="91" t="s">
        <v>100</v>
      </c>
      <c r="D145" s="55" t="s">
        <v>23</v>
      </c>
      <c r="E145" s="55" t="s">
        <v>77</v>
      </c>
      <c r="F145" s="66">
        <v>980.90999999999906</v>
      </c>
      <c r="G145" s="66">
        <v>19.909970000000001</v>
      </c>
      <c r="H145" s="67">
        <v>42.596620000000001</v>
      </c>
      <c r="I145" s="67">
        <v>13.0707</v>
      </c>
      <c r="J145" s="67">
        <v>18.196650000000002</v>
      </c>
      <c r="K145" s="67">
        <v>17.145</v>
      </c>
      <c r="L145" s="67">
        <v>41.628599999999999</v>
      </c>
      <c r="M145" s="67"/>
      <c r="N145" s="67"/>
      <c r="O145" s="67"/>
      <c r="P145" s="67"/>
      <c r="Q145" s="67"/>
      <c r="R145" s="67"/>
      <c r="S145" s="67">
        <f t="shared" si="23"/>
        <v>152.54754</v>
      </c>
      <c r="T145" s="67">
        <f t="shared" si="24"/>
        <v>828.36245999999903</v>
      </c>
      <c r="U145" s="84">
        <f t="shared" si="26"/>
        <v>0.15551634706548015</v>
      </c>
    </row>
    <row r="146" spans="1:21" ht="15.45" customHeight="1" x14ac:dyDescent="0.3">
      <c r="A146" s="82" t="s">
        <v>28</v>
      </c>
      <c r="B146" s="91" t="s">
        <v>34</v>
      </c>
      <c r="C146" s="91" t="s">
        <v>100</v>
      </c>
      <c r="D146" s="55" t="s">
        <v>24</v>
      </c>
      <c r="E146" s="55" t="s">
        <v>78</v>
      </c>
      <c r="F146" s="66">
        <v>30535.946000000051</v>
      </c>
      <c r="G146" s="66">
        <v>1518.998450000006</v>
      </c>
      <c r="H146" s="67">
        <v>1672.162430000006</v>
      </c>
      <c r="I146" s="67">
        <v>1925.883610000008</v>
      </c>
      <c r="J146" s="67">
        <v>1681.557590000006</v>
      </c>
      <c r="K146" s="67">
        <v>1776.541630000004</v>
      </c>
      <c r="L146" s="67">
        <v>1955.6517300000071</v>
      </c>
      <c r="M146" s="67"/>
      <c r="N146" s="67"/>
      <c r="O146" s="67"/>
      <c r="P146" s="67"/>
      <c r="Q146" s="67"/>
      <c r="R146" s="67"/>
      <c r="S146" s="67">
        <f t="shared" si="23"/>
        <v>10530.795440000036</v>
      </c>
      <c r="T146" s="67">
        <f t="shared" si="24"/>
        <v>20005.150560000016</v>
      </c>
      <c r="U146" s="84">
        <f t="shared" si="26"/>
        <v>0.3448655378156622</v>
      </c>
    </row>
    <row r="147" spans="1:21" ht="15.45" customHeight="1" x14ac:dyDescent="0.3">
      <c r="A147" s="82" t="s">
        <v>28</v>
      </c>
      <c r="B147" s="91" t="s">
        <v>34</v>
      </c>
      <c r="C147" s="91" t="s">
        <v>100</v>
      </c>
      <c r="D147" s="55" t="s">
        <v>25</v>
      </c>
      <c r="E147" s="55" t="s">
        <v>79</v>
      </c>
      <c r="F147" s="66">
        <v>1924.2900000000011</v>
      </c>
      <c r="G147" s="66">
        <v>82.428570000000008</v>
      </c>
      <c r="H147" s="67">
        <v>16.284510000000001</v>
      </c>
      <c r="I147" s="67">
        <v>30.70139</v>
      </c>
      <c r="J147" s="67">
        <v>536.16276000000016</v>
      </c>
      <c r="K147" s="67">
        <v>24.552800000000001</v>
      </c>
      <c r="L147" s="67">
        <v>102.23415</v>
      </c>
      <c r="M147" s="67"/>
      <c r="N147" s="67"/>
      <c r="O147" s="67"/>
      <c r="P147" s="67"/>
      <c r="Q147" s="67"/>
      <c r="R147" s="67"/>
      <c r="S147" s="67">
        <f t="shared" ref="S147:S213" si="32">SUM(G147:R147)</f>
        <v>792.36418000000015</v>
      </c>
      <c r="T147" s="67">
        <f t="shared" ref="T147:T213" si="33">F147-S147</f>
        <v>1131.9258200000008</v>
      </c>
      <c r="U147" s="84">
        <f t="shared" si="26"/>
        <v>0.41176962931782618</v>
      </c>
    </row>
    <row r="148" spans="1:21" s="90" customFormat="1" ht="15.45" customHeight="1" x14ac:dyDescent="0.3">
      <c r="A148" s="86" t="s">
        <v>29</v>
      </c>
      <c r="B148" s="58" t="s">
        <v>54</v>
      </c>
      <c r="C148" s="92"/>
      <c r="D148" s="58"/>
      <c r="E148" s="87"/>
      <c r="F148" s="65">
        <f>SUM(F149:F175)</f>
        <v>1266261.1431252102</v>
      </c>
      <c r="G148" s="65">
        <f>SUM(G149:G175)</f>
        <v>76974.829300000012</v>
      </c>
      <c r="H148" s="65">
        <f t="shared" ref="H148:R148" si="34">SUM(H149:H175)</f>
        <v>82054.067900000038</v>
      </c>
      <c r="I148" s="65">
        <f t="shared" si="34"/>
        <v>102347.27909403831</v>
      </c>
      <c r="J148" s="65">
        <f t="shared" si="34"/>
        <v>100224.98530000003</v>
      </c>
      <c r="K148" s="65">
        <f t="shared" si="34"/>
        <v>112370.57952068622</v>
      </c>
      <c r="L148" s="65">
        <f t="shared" si="34"/>
        <v>101021.75086765556</v>
      </c>
      <c r="M148" s="65">
        <f t="shared" si="34"/>
        <v>0</v>
      </c>
      <c r="N148" s="65">
        <f t="shared" si="34"/>
        <v>0</v>
      </c>
      <c r="O148" s="65">
        <f t="shared" si="34"/>
        <v>0</v>
      </c>
      <c r="P148" s="65">
        <f t="shared" si="34"/>
        <v>0</v>
      </c>
      <c r="Q148" s="65">
        <f t="shared" si="34"/>
        <v>0</v>
      </c>
      <c r="R148" s="65">
        <f t="shared" si="34"/>
        <v>0</v>
      </c>
      <c r="S148" s="88">
        <f t="shared" si="32"/>
        <v>574993.49198238016</v>
      </c>
      <c r="T148" s="88">
        <f t="shared" si="33"/>
        <v>691267.65114283003</v>
      </c>
      <c r="U148" s="89">
        <f t="shared" si="26"/>
        <v>0.45408760673431148</v>
      </c>
    </row>
    <row r="149" spans="1:21" ht="15.45" customHeight="1" x14ac:dyDescent="0.3">
      <c r="A149" s="82" t="s">
        <v>29</v>
      </c>
      <c r="B149" s="59" t="s">
        <v>33</v>
      </c>
      <c r="C149" s="91" t="s">
        <v>100</v>
      </c>
      <c r="D149" s="55" t="s">
        <v>2</v>
      </c>
      <c r="E149" s="59" t="s">
        <v>55</v>
      </c>
      <c r="F149" s="66">
        <v>39633.289999999994</v>
      </c>
      <c r="G149" s="93">
        <v>0</v>
      </c>
      <c r="H149" s="93">
        <v>0</v>
      </c>
      <c r="I149" s="93">
        <v>810.16968000000008</v>
      </c>
      <c r="J149" s="93">
        <v>10954.177799999999</v>
      </c>
      <c r="K149" s="93">
        <v>0</v>
      </c>
      <c r="L149" s="67">
        <v>0</v>
      </c>
      <c r="M149" s="67"/>
      <c r="N149" s="67"/>
      <c r="O149" s="67"/>
      <c r="P149" s="67"/>
      <c r="Q149" s="67"/>
      <c r="R149" s="67"/>
      <c r="S149" s="67">
        <f t="shared" si="32"/>
        <v>11764.34748</v>
      </c>
      <c r="T149" s="67">
        <f t="shared" si="33"/>
        <v>27868.942519999993</v>
      </c>
      <c r="U149" s="84">
        <f t="shared" si="26"/>
        <v>0.29682994977202254</v>
      </c>
    </row>
    <row r="150" spans="1:21" ht="15.45" customHeight="1" x14ac:dyDescent="0.3">
      <c r="A150" s="82" t="s">
        <v>29</v>
      </c>
      <c r="B150" s="59" t="s">
        <v>33</v>
      </c>
      <c r="C150" s="91" t="s">
        <v>100</v>
      </c>
      <c r="D150" s="55" t="s">
        <v>3</v>
      </c>
      <c r="E150" s="55" t="s">
        <v>56</v>
      </c>
      <c r="F150" s="66">
        <v>3400</v>
      </c>
      <c r="G150" s="93">
        <v>0</v>
      </c>
      <c r="H150" s="93">
        <v>0</v>
      </c>
      <c r="I150" s="93">
        <v>0</v>
      </c>
      <c r="J150" s="93">
        <v>0</v>
      </c>
      <c r="K150" s="93">
        <v>1549.1120800000001</v>
      </c>
      <c r="L150" s="67">
        <v>0</v>
      </c>
      <c r="M150" s="67"/>
      <c r="N150" s="67"/>
      <c r="O150" s="67"/>
      <c r="P150" s="67"/>
      <c r="Q150" s="67"/>
      <c r="R150" s="67"/>
      <c r="S150" s="67">
        <f t="shared" si="32"/>
        <v>1549.1120800000001</v>
      </c>
      <c r="T150" s="67">
        <f t="shared" si="33"/>
        <v>1850.8879199999999</v>
      </c>
      <c r="U150" s="84">
        <f t="shared" si="26"/>
        <v>0.4556212</v>
      </c>
    </row>
    <row r="151" spans="1:21" ht="15.45" customHeight="1" x14ac:dyDescent="0.3">
      <c r="A151" s="82" t="s">
        <v>29</v>
      </c>
      <c r="B151" s="59" t="s">
        <v>33</v>
      </c>
      <c r="C151" s="91" t="s">
        <v>100</v>
      </c>
      <c r="D151" s="55">
        <v>1551</v>
      </c>
      <c r="E151" s="55" t="s">
        <v>57</v>
      </c>
      <c r="F151" s="66">
        <v>72218.461389210002</v>
      </c>
      <c r="G151" s="93">
        <v>0</v>
      </c>
      <c r="H151" s="93">
        <v>0</v>
      </c>
      <c r="I151" s="93">
        <v>6412.0577740382932</v>
      </c>
      <c r="J151" s="93">
        <v>0</v>
      </c>
      <c r="K151" s="93">
        <v>4739.7988206861983</v>
      </c>
      <c r="L151" s="67">
        <v>5788.0832276555302</v>
      </c>
      <c r="M151" s="67"/>
      <c r="N151" s="67"/>
      <c r="O151" s="67"/>
      <c r="P151" s="67"/>
      <c r="Q151" s="67"/>
      <c r="R151" s="67"/>
      <c r="S151" s="67">
        <f t="shared" si="32"/>
        <v>16939.939822380024</v>
      </c>
      <c r="T151" s="67">
        <f t="shared" si="33"/>
        <v>55278.521566829979</v>
      </c>
      <c r="U151" s="84">
        <f t="shared" si="26"/>
        <v>0.23456522745735181</v>
      </c>
    </row>
    <row r="152" spans="1:21" ht="15.45" customHeight="1" x14ac:dyDescent="0.3">
      <c r="A152" s="82" t="s">
        <v>29</v>
      </c>
      <c r="B152" s="59" t="s">
        <v>33</v>
      </c>
      <c r="C152" s="91" t="s">
        <v>100</v>
      </c>
      <c r="D152" s="55">
        <v>1560</v>
      </c>
      <c r="E152" s="55" t="s">
        <v>84</v>
      </c>
      <c r="F152" s="66"/>
      <c r="G152" s="93">
        <v>239.52626000000001</v>
      </c>
      <c r="H152" s="94"/>
      <c r="I152" s="94"/>
      <c r="J152" s="93">
        <v>970.63200000000018</v>
      </c>
      <c r="K152" s="93">
        <v>209.18364</v>
      </c>
      <c r="L152" s="67"/>
      <c r="M152" s="67"/>
      <c r="N152" s="67"/>
      <c r="O152" s="67"/>
      <c r="P152" s="67"/>
      <c r="Q152" s="67"/>
      <c r="R152" s="67"/>
      <c r="S152" s="67">
        <f t="shared" ref="S152" si="35">SUM(G152:R152)</f>
        <v>1419.3419000000001</v>
      </c>
      <c r="T152" s="67">
        <f t="shared" ref="T152" si="36">F152-S152</f>
        <v>-1419.3419000000001</v>
      </c>
      <c r="U152" s="84"/>
    </row>
    <row r="153" spans="1:21" ht="15.45" customHeight="1" x14ac:dyDescent="0.3">
      <c r="A153" s="82" t="s">
        <v>29</v>
      </c>
      <c r="B153" s="91" t="s">
        <v>34</v>
      </c>
      <c r="C153" s="91" t="s">
        <v>100</v>
      </c>
      <c r="D153" s="55" t="s">
        <v>96</v>
      </c>
      <c r="E153" s="85" t="s">
        <v>101</v>
      </c>
      <c r="F153" s="66">
        <v>340</v>
      </c>
      <c r="G153" s="93">
        <v>0</v>
      </c>
      <c r="H153" s="93">
        <v>0</v>
      </c>
      <c r="I153" s="93">
        <v>0</v>
      </c>
      <c r="J153" s="93">
        <v>0</v>
      </c>
      <c r="K153" s="93">
        <v>0</v>
      </c>
      <c r="L153" s="67">
        <v>0</v>
      </c>
      <c r="M153" s="67"/>
      <c r="N153" s="67"/>
      <c r="O153" s="67"/>
      <c r="P153" s="67"/>
      <c r="Q153" s="67"/>
      <c r="R153" s="67"/>
      <c r="S153" s="67">
        <f t="shared" si="32"/>
        <v>0</v>
      </c>
      <c r="T153" s="67">
        <f t="shared" si="33"/>
        <v>340</v>
      </c>
      <c r="U153" s="84">
        <f t="shared" si="26"/>
        <v>0</v>
      </c>
    </row>
    <row r="154" spans="1:21" ht="15.45" customHeight="1" x14ac:dyDescent="0.3">
      <c r="A154" s="82" t="s">
        <v>29</v>
      </c>
      <c r="B154" s="91" t="s">
        <v>34</v>
      </c>
      <c r="C154" s="91" t="s">
        <v>100</v>
      </c>
      <c r="D154" s="55" t="s">
        <v>4</v>
      </c>
      <c r="E154" s="83" t="s">
        <v>58</v>
      </c>
      <c r="F154" s="66">
        <v>161508.35199999981</v>
      </c>
      <c r="G154" s="93">
        <v>13294.112080000001</v>
      </c>
      <c r="H154" s="93">
        <v>14015.34636000001</v>
      </c>
      <c r="I154" s="93">
        <v>14764.10366000001</v>
      </c>
      <c r="J154" s="93">
        <v>15085.937940000011</v>
      </c>
      <c r="K154" s="93">
        <v>15805.923680000011</v>
      </c>
      <c r="L154" s="67">
        <v>16190.600039999999</v>
      </c>
      <c r="M154" s="67"/>
      <c r="N154" s="67"/>
      <c r="O154" s="67"/>
      <c r="P154" s="67"/>
      <c r="Q154" s="67"/>
      <c r="R154" s="67"/>
      <c r="S154" s="67">
        <f t="shared" si="32"/>
        <v>89156.02376000004</v>
      </c>
      <c r="T154" s="67">
        <f t="shared" si="33"/>
        <v>72352.32823999977</v>
      </c>
      <c r="U154" s="84">
        <f t="shared" ref="U154:U222" si="37">S154/F154</f>
        <v>0.55202113485747251</v>
      </c>
    </row>
    <row r="155" spans="1:21" ht="15.45" customHeight="1" x14ac:dyDescent="0.3">
      <c r="A155" s="82" t="s">
        <v>29</v>
      </c>
      <c r="B155" s="91" t="s">
        <v>34</v>
      </c>
      <c r="C155" s="91" t="s">
        <v>100</v>
      </c>
      <c r="D155" s="55" t="s">
        <v>5</v>
      </c>
      <c r="E155" s="83" t="s">
        <v>59</v>
      </c>
      <c r="F155" s="66">
        <v>226978.2540000001</v>
      </c>
      <c r="G155" s="93">
        <v>16384.935239999999</v>
      </c>
      <c r="H155" s="93">
        <v>17201.82128</v>
      </c>
      <c r="I155" s="93">
        <v>17385.5838</v>
      </c>
      <c r="J155" s="93">
        <v>18169.483380000009</v>
      </c>
      <c r="K155" s="93">
        <v>18893.405940000001</v>
      </c>
      <c r="L155" s="67">
        <v>18775.792460000011</v>
      </c>
      <c r="M155" s="67"/>
      <c r="N155" s="67"/>
      <c r="O155" s="67"/>
      <c r="P155" s="67"/>
      <c r="Q155" s="67"/>
      <c r="R155" s="67"/>
      <c r="S155" s="67">
        <f t="shared" si="32"/>
        <v>106811.02210000002</v>
      </c>
      <c r="T155" s="67">
        <f t="shared" si="33"/>
        <v>120167.23190000009</v>
      </c>
      <c r="U155" s="84">
        <f t="shared" si="37"/>
        <v>0.47057821715378939</v>
      </c>
    </row>
    <row r="156" spans="1:21" ht="15.45" customHeight="1" x14ac:dyDescent="0.3">
      <c r="A156" s="82" t="s">
        <v>29</v>
      </c>
      <c r="B156" s="91" t="s">
        <v>34</v>
      </c>
      <c r="C156" s="91" t="s">
        <v>100</v>
      </c>
      <c r="D156" s="55" t="s">
        <v>6</v>
      </c>
      <c r="E156" s="83" t="s">
        <v>60</v>
      </c>
      <c r="F156" s="66">
        <v>14409.048000000001</v>
      </c>
      <c r="G156" s="93">
        <v>806.0300000000002</v>
      </c>
      <c r="H156" s="93">
        <v>978.42000000000007</v>
      </c>
      <c r="I156" s="93">
        <v>943.29200000000014</v>
      </c>
      <c r="J156" s="93">
        <v>1110.9659999999999</v>
      </c>
      <c r="K156" s="93">
        <v>1646.0820000000001</v>
      </c>
      <c r="L156" s="67">
        <v>2876.9560000000001</v>
      </c>
      <c r="M156" s="67"/>
      <c r="N156" s="67"/>
      <c r="O156" s="67"/>
      <c r="P156" s="67"/>
      <c r="Q156" s="67"/>
      <c r="R156" s="67"/>
      <c r="S156" s="67">
        <f t="shared" si="32"/>
        <v>8361.7459999999992</v>
      </c>
      <c r="T156" s="67">
        <f t="shared" si="33"/>
        <v>6047.3020000000015</v>
      </c>
      <c r="U156" s="84">
        <f t="shared" si="37"/>
        <v>0.58031217607159047</v>
      </c>
    </row>
    <row r="157" spans="1:21" ht="15.45" customHeight="1" x14ac:dyDescent="0.3">
      <c r="A157" s="82" t="s">
        <v>29</v>
      </c>
      <c r="B157" s="91" t="s">
        <v>34</v>
      </c>
      <c r="C157" s="91" t="s">
        <v>100</v>
      </c>
      <c r="D157" s="55" t="s">
        <v>7</v>
      </c>
      <c r="E157" s="83" t="s">
        <v>61</v>
      </c>
      <c r="F157" s="66">
        <v>30692.187999999991</v>
      </c>
      <c r="G157" s="93">
        <v>95.981999999999999</v>
      </c>
      <c r="H157" s="93">
        <v>221.39</v>
      </c>
      <c r="I157" s="93">
        <v>76.262000000000015</v>
      </c>
      <c r="J157" s="93">
        <v>1086.402</v>
      </c>
      <c r="K157" s="93">
        <v>6178.8200000000006</v>
      </c>
      <c r="L157" s="67">
        <v>479.91000000000008</v>
      </c>
      <c r="M157" s="67"/>
      <c r="N157" s="67"/>
      <c r="O157" s="67"/>
      <c r="P157" s="67"/>
      <c r="Q157" s="67"/>
      <c r="R157" s="67"/>
      <c r="S157" s="67">
        <f t="shared" si="32"/>
        <v>8138.7660000000005</v>
      </c>
      <c r="T157" s="67">
        <f t="shared" si="33"/>
        <v>22553.421999999991</v>
      </c>
      <c r="U157" s="84">
        <f t="shared" si="37"/>
        <v>0.26517386117926828</v>
      </c>
    </row>
    <row r="158" spans="1:21" ht="15.45" customHeight="1" x14ac:dyDescent="0.3">
      <c r="A158" s="82" t="s">
        <v>29</v>
      </c>
      <c r="B158" s="91" t="s">
        <v>34</v>
      </c>
      <c r="C158" s="91" t="s">
        <v>100</v>
      </c>
      <c r="D158" s="55" t="s">
        <v>8</v>
      </c>
      <c r="E158" s="83" t="s">
        <v>62</v>
      </c>
      <c r="F158" s="66">
        <v>1885.800000000002</v>
      </c>
      <c r="G158" s="93">
        <v>210.45992000000001</v>
      </c>
      <c r="H158" s="93">
        <v>90.216880000000018</v>
      </c>
      <c r="I158" s="93">
        <v>120.02562</v>
      </c>
      <c r="J158" s="93">
        <v>58.624840000000013</v>
      </c>
      <c r="K158" s="93">
        <v>28.414280000000002</v>
      </c>
      <c r="L158" s="67">
        <v>139.13893999999999</v>
      </c>
      <c r="M158" s="67"/>
      <c r="N158" s="67"/>
      <c r="O158" s="67"/>
      <c r="P158" s="67"/>
      <c r="Q158" s="67"/>
      <c r="R158" s="67"/>
      <c r="S158" s="67">
        <f t="shared" si="32"/>
        <v>646.88048000000003</v>
      </c>
      <c r="T158" s="67">
        <f t="shared" si="33"/>
        <v>1238.919520000002</v>
      </c>
      <c r="U158" s="84">
        <f t="shared" si="37"/>
        <v>0.34302708664757631</v>
      </c>
    </row>
    <row r="159" spans="1:21" ht="15.45" customHeight="1" x14ac:dyDescent="0.3">
      <c r="A159" s="82" t="s">
        <v>29</v>
      </c>
      <c r="B159" s="91" t="s">
        <v>34</v>
      </c>
      <c r="C159" s="91" t="s">
        <v>100</v>
      </c>
      <c r="D159" s="55" t="s">
        <v>9</v>
      </c>
      <c r="E159" s="83" t="s">
        <v>63</v>
      </c>
      <c r="F159" s="66">
        <v>135833.6937360006</v>
      </c>
      <c r="G159" s="93">
        <v>10557.00462</v>
      </c>
      <c r="H159" s="93">
        <v>11145.430499999989</v>
      </c>
      <c r="I159" s="93">
        <v>11408.15842</v>
      </c>
      <c r="J159" s="93">
        <v>11807.857080000011</v>
      </c>
      <c r="K159" s="93">
        <v>12451.78764000001</v>
      </c>
      <c r="L159" s="67">
        <v>13005.59796000001</v>
      </c>
      <c r="M159" s="67"/>
      <c r="N159" s="67"/>
      <c r="O159" s="67"/>
      <c r="P159" s="67"/>
      <c r="Q159" s="67"/>
      <c r="R159" s="67"/>
      <c r="S159" s="67">
        <f t="shared" si="32"/>
        <v>70375.836220000012</v>
      </c>
      <c r="T159" s="67">
        <f t="shared" si="33"/>
        <v>65457.857516000586</v>
      </c>
      <c r="U159" s="84">
        <f t="shared" si="37"/>
        <v>0.51810294106246479</v>
      </c>
    </row>
    <row r="160" spans="1:21" ht="15.45" customHeight="1" x14ac:dyDescent="0.3">
      <c r="A160" s="82" t="s">
        <v>29</v>
      </c>
      <c r="B160" s="91" t="s">
        <v>34</v>
      </c>
      <c r="C160" s="91" t="s">
        <v>100</v>
      </c>
      <c r="D160" s="55" t="s">
        <v>10</v>
      </c>
      <c r="E160" s="83" t="s">
        <v>64</v>
      </c>
      <c r="F160" s="66">
        <v>42074.699999999691</v>
      </c>
      <c r="G160" s="93">
        <v>3184.8521799999999</v>
      </c>
      <c r="H160" s="93">
        <v>3169.621120000003</v>
      </c>
      <c r="I160" s="93">
        <v>3256.6573399999979</v>
      </c>
      <c r="J160" s="93">
        <v>3197.316920000002</v>
      </c>
      <c r="K160" s="93">
        <v>2856.7650000000021</v>
      </c>
      <c r="L160" s="67">
        <v>2882.99296</v>
      </c>
      <c r="M160" s="67"/>
      <c r="N160" s="67"/>
      <c r="O160" s="67"/>
      <c r="P160" s="67"/>
      <c r="Q160" s="67"/>
      <c r="R160" s="67"/>
      <c r="S160" s="67">
        <f t="shared" si="32"/>
        <v>18548.205520000007</v>
      </c>
      <c r="T160" s="67">
        <f t="shared" si="33"/>
        <v>23526.494479999685</v>
      </c>
      <c r="U160" s="84">
        <f t="shared" si="37"/>
        <v>0.44083987574480965</v>
      </c>
    </row>
    <row r="161" spans="1:21" ht="15.45" customHeight="1" x14ac:dyDescent="0.3">
      <c r="A161" s="82" t="s">
        <v>29</v>
      </c>
      <c r="B161" s="91" t="s">
        <v>34</v>
      </c>
      <c r="C161" s="91" t="s">
        <v>100</v>
      </c>
      <c r="D161" s="55" t="s">
        <v>11</v>
      </c>
      <c r="E161" s="83" t="s">
        <v>65</v>
      </c>
      <c r="F161" s="66">
        <v>4635.5599999999986</v>
      </c>
      <c r="G161" s="93">
        <v>355.31734000000017</v>
      </c>
      <c r="H161" s="93">
        <v>158.04730000000001</v>
      </c>
      <c r="I161" s="93">
        <v>53.807720000000053</v>
      </c>
      <c r="J161" s="93">
        <v>217.28617999999989</v>
      </c>
      <c r="K161" s="93">
        <v>777.96454000000062</v>
      </c>
      <c r="L161" s="67">
        <v>658.67621999999972</v>
      </c>
      <c r="M161" s="67"/>
      <c r="N161" s="67"/>
      <c r="O161" s="67"/>
      <c r="P161" s="67"/>
      <c r="Q161" s="67"/>
      <c r="R161" s="67"/>
      <c r="S161" s="67">
        <f t="shared" si="32"/>
        <v>2221.0993000000003</v>
      </c>
      <c r="T161" s="67">
        <f t="shared" si="33"/>
        <v>2414.4606999999983</v>
      </c>
      <c r="U161" s="84">
        <f t="shared" si="37"/>
        <v>0.47914368490538384</v>
      </c>
    </row>
    <row r="162" spans="1:21" ht="15.45" customHeight="1" x14ac:dyDescent="0.3">
      <c r="A162" s="82" t="s">
        <v>29</v>
      </c>
      <c r="B162" s="91" t="s">
        <v>34</v>
      </c>
      <c r="C162" s="91" t="s">
        <v>100</v>
      </c>
      <c r="D162" s="55" t="s">
        <v>12</v>
      </c>
      <c r="E162" s="83" t="s">
        <v>66</v>
      </c>
      <c r="F162" s="66">
        <v>2468.400000000001</v>
      </c>
      <c r="G162" s="93">
        <v>128.91041999999999</v>
      </c>
      <c r="H162" s="93">
        <v>294.60246000000012</v>
      </c>
      <c r="I162" s="93">
        <v>286.60252000000003</v>
      </c>
      <c r="J162" s="93">
        <v>271.42948000000001</v>
      </c>
      <c r="K162" s="93">
        <v>150.23486</v>
      </c>
      <c r="L162" s="67">
        <v>229.88018000000011</v>
      </c>
      <c r="M162" s="67"/>
      <c r="N162" s="67"/>
      <c r="O162" s="67"/>
      <c r="P162" s="67"/>
      <c r="Q162" s="67"/>
      <c r="R162" s="67"/>
      <c r="S162" s="67">
        <f t="shared" si="32"/>
        <v>1361.6599200000003</v>
      </c>
      <c r="T162" s="67">
        <f t="shared" si="33"/>
        <v>1106.7400800000007</v>
      </c>
      <c r="U162" s="84">
        <f t="shared" si="37"/>
        <v>0.55163665532328621</v>
      </c>
    </row>
    <row r="163" spans="1:21" ht="15.45" customHeight="1" x14ac:dyDescent="0.3">
      <c r="A163" s="82" t="s">
        <v>29</v>
      </c>
      <c r="B163" s="91" t="s">
        <v>34</v>
      </c>
      <c r="C163" s="91" t="s">
        <v>100</v>
      </c>
      <c r="D163" s="55" t="s">
        <v>13</v>
      </c>
      <c r="E163" s="83" t="s">
        <v>67</v>
      </c>
      <c r="F163" s="66">
        <v>109409.5860000002</v>
      </c>
      <c r="G163" s="93">
        <v>11908.096760000009</v>
      </c>
      <c r="H163" s="93">
        <v>10560.221500000011</v>
      </c>
      <c r="I163" s="93">
        <v>10702.13376000001</v>
      </c>
      <c r="J163" s="93">
        <v>6172.5444199999974</v>
      </c>
      <c r="K163" s="93">
        <v>7226.1189400000058</v>
      </c>
      <c r="L163" s="67">
        <v>8203.4329600000001</v>
      </c>
      <c r="M163" s="67"/>
      <c r="N163" s="67"/>
      <c r="O163" s="67"/>
      <c r="P163" s="67"/>
      <c r="Q163" s="67"/>
      <c r="R163" s="67"/>
      <c r="S163" s="67">
        <f t="shared" si="32"/>
        <v>54772.548340000038</v>
      </c>
      <c r="T163" s="67">
        <f t="shared" si="33"/>
        <v>54637.037660000162</v>
      </c>
      <c r="U163" s="84">
        <f t="shared" si="37"/>
        <v>0.50061928156825253</v>
      </c>
    </row>
    <row r="164" spans="1:21" ht="15.45" customHeight="1" x14ac:dyDescent="0.3">
      <c r="A164" s="82" t="s">
        <v>29</v>
      </c>
      <c r="B164" s="91" t="s">
        <v>34</v>
      </c>
      <c r="C164" s="91" t="s">
        <v>100</v>
      </c>
      <c r="D164" s="55" t="s">
        <v>14</v>
      </c>
      <c r="E164" s="83" t="s">
        <v>68</v>
      </c>
      <c r="F164" s="66">
        <v>114786.6599999997</v>
      </c>
      <c r="G164" s="93">
        <v>6927.5241000000024</v>
      </c>
      <c r="H164" s="93">
        <v>9072.6072600000025</v>
      </c>
      <c r="I164" s="93">
        <v>10125.005380000001</v>
      </c>
      <c r="J164" s="93">
        <v>13150.112339999991</v>
      </c>
      <c r="K164" s="93">
        <v>12917.51336000001</v>
      </c>
      <c r="L164" s="67">
        <v>8684.6473600000081</v>
      </c>
      <c r="M164" s="67"/>
      <c r="N164" s="67"/>
      <c r="O164" s="67"/>
      <c r="P164" s="67"/>
      <c r="Q164" s="67"/>
      <c r="R164" s="67"/>
      <c r="S164" s="67">
        <f t="shared" si="32"/>
        <v>60877.409800000016</v>
      </c>
      <c r="T164" s="67">
        <f t="shared" si="33"/>
        <v>53909.250199999682</v>
      </c>
      <c r="U164" s="84">
        <f t="shared" si="37"/>
        <v>0.53035265421957722</v>
      </c>
    </row>
    <row r="165" spans="1:21" ht="15.45" customHeight="1" x14ac:dyDescent="0.3">
      <c r="A165" s="82" t="s">
        <v>29</v>
      </c>
      <c r="B165" s="91" t="s">
        <v>34</v>
      </c>
      <c r="C165" s="91" t="s">
        <v>100</v>
      </c>
      <c r="D165" s="55" t="s">
        <v>15</v>
      </c>
      <c r="E165" s="83" t="s">
        <v>69</v>
      </c>
      <c r="F165" s="66">
        <v>31246</v>
      </c>
      <c r="G165" s="93">
        <v>646.25092000000006</v>
      </c>
      <c r="H165" s="93">
        <v>1008.64366</v>
      </c>
      <c r="I165" s="93">
        <v>2149.7995999999998</v>
      </c>
      <c r="J165" s="93">
        <v>2131.91696</v>
      </c>
      <c r="K165" s="93">
        <v>4964.3723000000009</v>
      </c>
      <c r="L165" s="67">
        <v>1232.2569000000001</v>
      </c>
      <c r="M165" s="67"/>
      <c r="N165" s="67"/>
      <c r="O165" s="67"/>
      <c r="P165" s="67"/>
      <c r="Q165" s="67"/>
      <c r="R165" s="67"/>
      <c r="S165" s="67">
        <f t="shared" si="32"/>
        <v>12133.24034</v>
      </c>
      <c r="T165" s="67">
        <f t="shared" si="33"/>
        <v>19112.75966</v>
      </c>
      <c r="U165" s="84">
        <f t="shared" si="37"/>
        <v>0.3883133949945593</v>
      </c>
    </row>
    <row r="166" spans="1:21" ht="15.45" customHeight="1" x14ac:dyDescent="0.3">
      <c r="A166" s="82" t="s">
        <v>29</v>
      </c>
      <c r="B166" s="91" t="s">
        <v>34</v>
      </c>
      <c r="C166" s="91" t="s">
        <v>100</v>
      </c>
      <c r="D166" s="55" t="s">
        <v>16</v>
      </c>
      <c r="E166" s="83" t="s">
        <v>70</v>
      </c>
      <c r="F166" s="66">
        <v>24168.89799999999</v>
      </c>
      <c r="G166" s="93">
        <v>1479.30782</v>
      </c>
      <c r="H166" s="93">
        <v>1577.96668</v>
      </c>
      <c r="I166" s="93">
        <v>1887.9231</v>
      </c>
      <c r="J166" s="93">
        <v>1134.25152</v>
      </c>
      <c r="K166" s="93">
        <v>1603.928720000001</v>
      </c>
      <c r="L166" s="67">
        <v>2445.947720000001</v>
      </c>
      <c r="M166" s="67"/>
      <c r="N166" s="67"/>
      <c r="O166" s="67"/>
      <c r="P166" s="67"/>
      <c r="Q166" s="67"/>
      <c r="R166" s="67"/>
      <c r="S166" s="67">
        <f t="shared" si="32"/>
        <v>10129.325560000001</v>
      </c>
      <c r="T166" s="67">
        <f t="shared" si="33"/>
        <v>14039.572439999989</v>
      </c>
      <c r="U166" s="84">
        <f t="shared" si="37"/>
        <v>0.41910580945808973</v>
      </c>
    </row>
    <row r="167" spans="1:21" ht="15.45" customHeight="1" x14ac:dyDescent="0.3">
      <c r="A167" s="82" t="s">
        <v>29</v>
      </c>
      <c r="B167" s="91" t="s">
        <v>34</v>
      </c>
      <c r="C167" s="91" t="s">
        <v>100</v>
      </c>
      <c r="D167" s="55" t="s">
        <v>17</v>
      </c>
      <c r="E167" s="83" t="s">
        <v>71</v>
      </c>
      <c r="F167" s="66">
        <v>100808.48</v>
      </c>
      <c r="G167" s="93">
        <v>4939.6126800000065</v>
      </c>
      <c r="H167" s="93">
        <v>4523.0578600000017</v>
      </c>
      <c r="I167" s="93">
        <v>14261.647600000009</v>
      </c>
      <c r="J167" s="93">
        <v>5636.4755400000031</v>
      </c>
      <c r="K167" s="93">
        <v>6364.9610200000016</v>
      </c>
      <c r="L167" s="67">
        <v>5488.3611799999962</v>
      </c>
      <c r="M167" s="67"/>
      <c r="N167" s="67"/>
      <c r="O167" s="67"/>
      <c r="P167" s="67"/>
      <c r="Q167" s="67"/>
      <c r="R167" s="67"/>
      <c r="S167" s="67">
        <f t="shared" si="32"/>
        <v>41214.115880000012</v>
      </c>
      <c r="T167" s="67">
        <f t="shared" si="33"/>
        <v>59594.364119999984</v>
      </c>
      <c r="U167" s="84">
        <f t="shared" si="37"/>
        <v>0.4088358030991045</v>
      </c>
    </row>
    <row r="168" spans="1:21" ht="15.45" customHeight="1" x14ac:dyDescent="0.3">
      <c r="A168" s="82" t="s">
        <v>29</v>
      </c>
      <c r="B168" s="91" t="s">
        <v>34</v>
      </c>
      <c r="C168" s="91" t="s">
        <v>100</v>
      </c>
      <c r="D168" s="55" t="s">
        <v>18</v>
      </c>
      <c r="E168" s="83" t="s">
        <v>72</v>
      </c>
      <c r="F168" s="66">
        <v>4835.1800000000057</v>
      </c>
      <c r="G168" s="93">
        <v>340.21780000000012</v>
      </c>
      <c r="H168" s="93">
        <v>215.79130000000001</v>
      </c>
      <c r="I168" s="93">
        <v>220.53128000000009</v>
      </c>
      <c r="J168" s="93">
        <v>204.26808000000011</v>
      </c>
      <c r="K168" s="93">
        <v>999.54296000000045</v>
      </c>
      <c r="L168" s="67">
        <v>284.60627999999991</v>
      </c>
      <c r="M168" s="67"/>
      <c r="N168" s="67"/>
      <c r="O168" s="67"/>
      <c r="P168" s="67"/>
      <c r="Q168" s="67"/>
      <c r="R168" s="67"/>
      <c r="S168" s="67">
        <f t="shared" si="32"/>
        <v>2264.9577000000004</v>
      </c>
      <c r="T168" s="67">
        <f t="shared" si="33"/>
        <v>2570.2223000000054</v>
      </c>
      <c r="U168" s="84">
        <f t="shared" si="37"/>
        <v>0.46843296423297531</v>
      </c>
    </row>
    <row r="169" spans="1:21" ht="15.45" customHeight="1" x14ac:dyDescent="0.3">
      <c r="A169" s="82" t="s">
        <v>29</v>
      </c>
      <c r="B169" s="91" t="s">
        <v>34</v>
      </c>
      <c r="C169" s="91" t="s">
        <v>100</v>
      </c>
      <c r="D169" s="55" t="s">
        <v>19</v>
      </c>
      <c r="E169" s="83" t="s">
        <v>73</v>
      </c>
      <c r="F169" s="66">
        <v>74981.66</v>
      </c>
      <c r="G169" s="93">
        <v>2554.5676800000051</v>
      </c>
      <c r="H169" s="93">
        <v>2663.877480000001</v>
      </c>
      <c r="I169" s="93">
        <v>3203.213280000004</v>
      </c>
      <c r="J169" s="93">
        <v>4075.475240000007</v>
      </c>
      <c r="K169" s="93">
        <v>7437.423079999995</v>
      </c>
      <c r="L169" s="67">
        <v>4699.1407000000072</v>
      </c>
      <c r="M169" s="67"/>
      <c r="N169" s="67"/>
      <c r="O169" s="67"/>
      <c r="P169" s="67"/>
      <c r="Q169" s="67"/>
      <c r="R169" s="67"/>
      <c r="S169" s="67">
        <f t="shared" si="32"/>
        <v>24633.697460000021</v>
      </c>
      <c r="T169" s="67">
        <f t="shared" si="33"/>
        <v>50347.962539999979</v>
      </c>
      <c r="U169" s="84">
        <f t="shared" si="37"/>
        <v>0.32852963591363571</v>
      </c>
    </row>
    <row r="170" spans="1:21" ht="15.45" customHeight="1" x14ac:dyDescent="0.3">
      <c r="A170" s="82" t="s">
        <v>29</v>
      </c>
      <c r="B170" s="91" t="s">
        <v>34</v>
      </c>
      <c r="C170" s="91" t="s">
        <v>100</v>
      </c>
      <c r="D170" s="55" t="s">
        <v>20</v>
      </c>
      <c r="E170" s="83" t="s">
        <v>74</v>
      </c>
      <c r="F170" s="66">
        <v>6459.9999999999991</v>
      </c>
      <c r="G170" s="93">
        <v>672.1755800000002</v>
      </c>
      <c r="H170" s="93">
        <v>420.97474000000011</v>
      </c>
      <c r="I170" s="93">
        <v>73.265920000000023</v>
      </c>
      <c r="J170" s="93">
        <v>52.015920000000001</v>
      </c>
      <c r="K170" s="93">
        <v>152.27376000000001</v>
      </c>
      <c r="L170" s="67">
        <v>3139.8476400000009</v>
      </c>
      <c r="M170" s="67"/>
      <c r="N170" s="67"/>
      <c r="O170" s="67"/>
      <c r="P170" s="67"/>
      <c r="Q170" s="67"/>
      <c r="R170" s="67"/>
      <c r="S170" s="67">
        <f t="shared" si="32"/>
        <v>4510.5535600000012</v>
      </c>
      <c r="T170" s="67">
        <f t="shared" si="33"/>
        <v>1949.4464399999979</v>
      </c>
      <c r="U170" s="84">
        <f t="shared" si="37"/>
        <v>0.69822810526315815</v>
      </c>
    </row>
    <row r="171" spans="1:21" ht="15.45" customHeight="1" x14ac:dyDescent="0.3">
      <c r="A171" s="82" t="s">
        <v>29</v>
      </c>
      <c r="B171" s="91" t="s">
        <v>34</v>
      </c>
      <c r="C171" s="91" t="s">
        <v>100</v>
      </c>
      <c r="D171" s="55" t="s">
        <v>21</v>
      </c>
      <c r="E171" s="83" t="s">
        <v>75</v>
      </c>
      <c r="F171" s="66">
        <v>3264</v>
      </c>
      <c r="G171" s="93">
        <v>14.756</v>
      </c>
      <c r="H171" s="93">
        <v>460.40454000000011</v>
      </c>
      <c r="I171" s="93">
        <v>153.25738000000001</v>
      </c>
      <c r="J171" s="93">
        <v>1470.1719000000001</v>
      </c>
      <c r="K171" s="93">
        <v>1012.96064</v>
      </c>
      <c r="L171" s="67">
        <v>835.79752000000008</v>
      </c>
      <c r="M171" s="67"/>
      <c r="N171" s="67"/>
      <c r="O171" s="67"/>
      <c r="P171" s="67"/>
      <c r="Q171" s="67"/>
      <c r="R171" s="67"/>
      <c r="S171" s="67">
        <f t="shared" si="32"/>
        <v>3947.3479800000005</v>
      </c>
      <c r="T171" s="67">
        <f t="shared" si="33"/>
        <v>-683.34798000000046</v>
      </c>
      <c r="U171" s="84">
        <f t="shared" si="37"/>
        <v>1.2093590625000001</v>
      </c>
    </row>
    <row r="172" spans="1:21" ht="15.45" customHeight="1" x14ac:dyDescent="0.3">
      <c r="A172" s="82" t="s">
        <v>29</v>
      </c>
      <c r="B172" s="91" t="s">
        <v>34</v>
      </c>
      <c r="C172" s="91" t="s">
        <v>100</v>
      </c>
      <c r="D172" s="55" t="s">
        <v>22</v>
      </c>
      <c r="E172" s="83" t="s">
        <v>76</v>
      </c>
      <c r="F172" s="66">
        <v>20211.600000000031</v>
      </c>
      <c r="G172" s="93">
        <v>338.41082</v>
      </c>
      <c r="H172" s="93">
        <v>2224.3349600000001</v>
      </c>
      <c r="I172" s="93">
        <v>1683.10886</v>
      </c>
      <c r="J172" s="93">
        <v>594.80025999999941</v>
      </c>
      <c r="K172" s="93">
        <v>2203.7446999999988</v>
      </c>
      <c r="L172" s="67">
        <v>2474.3584599999999</v>
      </c>
      <c r="M172" s="67"/>
      <c r="N172" s="67"/>
      <c r="O172" s="67"/>
      <c r="P172" s="67"/>
      <c r="Q172" s="67"/>
      <c r="R172" s="67"/>
      <c r="S172" s="67">
        <f t="shared" si="32"/>
        <v>9518.7580599999983</v>
      </c>
      <c r="T172" s="67">
        <f t="shared" si="33"/>
        <v>10692.841940000033</v>
      </c>
      <c r="U172" s="84">
        <f t="shared" si="37"/>
        <v>0.47095519701557442</v>
      </c>
    </row>
    <row r="173" spans="1:21" ht="15.45" customHeight="1" x14ac:dyDescent="0.3">
      <c r="A173" s="82" t="s">
        <v>29</v>
      </c>
      <c r="B173" s="91" t="s">
        <v>34</v>
      </c>
      <c r="C173" s="91" t="s">
        <v>100</v>
      </c>
      <c r="D173" s="55" t="s">
        <v>23</v>
      </c>
      <c r="E173" s="83" t="s">
        <v>77</v>
      </c>
      <c r="F173" s="66">
        <v>1235.2200000000009</v>
      </c>
      <c r="G173" s="93">
        <v>24.117740000000001</v>
      </c>
      <c r="H173" s="93">
        <v>46.587040000000002</v>
      </c>
      <c r="I173" s="93">
        <v>16.459399999999999</v>
      </c>
      <c r="J173" s="93">
        <v>22.914300000000001</v>
      </c>
      <c r="K173" s="93">
        <v>21.59</v>
      </c>
      <c r="L173" s="67">
        <v>52.421200000000013</v>
      </c>
      <c r="M173" s="67"/>
      <c r="N173" s="67"/>
      <c r="O173" s="67"/>
      <c r="P173" s="67"/>
      <c r="Q173" s="67"/>
      <c r="R173" s="67"/>
      <c r="S173" s="67">
        <f t="shared" si="32"/>
        <v>184.08967999999999</v>
      </c>
      <c r="T173" s="67">
        <f t="shared" si="33"/>
        <v>1051.1303200000009</v>
      </c>
      <c r="U173" s="84">
        <f t="shared" si="37"/>
        <v>0.14903392108288391</v>
      </c>
    </row>
    <row r="174" spans="1:21" ht="15.45" customHeight="1" x14ac:dyDescent="0.3">
      <c r="A174" s="82" t="s">
        <v>29</v>
      </c>
      <c r="B174" s="91" t="s">
        <v>34</v>
      </c>
      <c r="C174" s="91" t="s">
        <v>100</v>
      </c>
      <c r="D174" s="55" t="s">
        <v>24</v>
      </c>
      <c r="E174" s="83" t="s">
        <v>78</v>
      </c>
      <c r="F174" s="66">
        <v>36352.932000000081</v>
      </c>
      <c r="G174" s="93">
        <v>1768.8624000000009</v>
      </c>
      <c r="H174" s="93">
        <v>1984.1985599999989</v>
      </c>
      <c r="I174" s="93">
        <v>2316.889119999998</v>
      </c>
      <c r="J174" s="93">
        <v>1974.75728</v>
      </c>
      <c r="K174" s="93">
        <v>2148.8134599999998</v>
      </c>
      <c r="L174" s="67">
        <v>2324.565660000002</v>
      </c>
      <c r="M174" s="67"/>
      <c r="N174" s="67"/>
      <c r="O174" s="67"/>
      <c r="P174" s="67"/>
      <c r="Q174" s="67"/>
      <c r="R174" s="67"/>
      <c r="S174" s="67">
        <f t="shared" si="32"/>
        <v>12518.08648</v>
      </c>
      <c r="T174" s="67">
        <f t="shared" si="33"/>
        <v>23834.845520000083</v>
      </c>
      <c r="U174" s="84">
        <f t="shared" si="37"/>
        <v>0.34434874413981165</v>
      </c>
    </row>
    <row r="175" spans="1:21" ht="15.45" customHeight="1" x14ac:dyDescent="0.3">
      <c r="A175" s="82" t="s">
        <v>29</v>
      </c>
      <c r="B175" s="91" t="s">
        <v>34</v>
      </c>
      <c r="C175" s="91" t="s">
        <v>100</v>
      </c>
      <c r="D175" s="55" t="s">
        <v>25</v>
      </c>
      <c r="E175" s="83" t="s">
        <v>79</v>
      </c>
      <c r="F175" s="66">
        <v>2423.1799999999848</v>
      </c>
      <c r="G175" s="93">
        <v>103.79894</v>
      </c>
      <c r="H175" s="93">
        <v>20.506419999999999</v>
      </c>
      <c r="I175" s="93">
        <v>37.32388000000001</v>
      </c>
      <c r="J175" s="93">
        <v>675.16791999999975</v>
      </c>
      <c r="K175" s="93">
        <v>29.844100000000001</v>
      </c>
      <c r="L175" s="67">
        <v>128.73929999999999</v>
      </c>
      <c r="M175" s="67"/>
      <c r="N175" s="67"/>
      <c r="O175" s="67"/>
      <c r="P175" s="67"/>
      <c r="Q175" s="67"/>
      <c r="R175" s="67"/>
      <c r="S175" s="67">
        <f t="shared" si="32"/>
        <v>995.38055999999972</v>
      </c>
      <c r="T175" s="67">
        <f t="shared" si="33"/>
        <v>1427.7994399999852</v>
      </c>
      <c r="U175" s="84">
        <f t="shared" si="37"/>
        <v>0.41077450292590972</v>
      </c>
    </row>
    <row r="176" spans="1:21" s="90" customFormat="1" ht="15.45" customHeight="1" x14ac:dyDescent="0.3">
      <c r="A176" s="86" t="s">
        <v>30</v>
      </c>
      <c r="B176" s="58" t="s">
        <v>54</v>
      </c>
      <c r="C176" s="92"/>
      <c r="D176" s="58"/>
      <c r="E176" s="87"/>
      <c r="F176" s="65">
        <f>SUM(F177:F203)</f>
        <v>9525277.2193945739</v>
      </c>
      <c r="G176" s="65">
        <f>SUM(G177:G203)</f>
        <v>573491.96974999981</v>
      </c>
      <c r="H176" s="65">
        <f t="shared" ref="H176:R176" si="38">SUM(H177:H203)</f>
        <v>621828.31600000011</v>
      </c>
      <c r="I176" s="65">
        <f t="shared" si="38"/>
        <v>769566.54224585264</v>
      </c>
      <c r="J176" s="65">
        <f t="shared" si="38"/>
        <v>761345.28500000015</v>
      </c>
      <c r="K176" s="65">
        <f t="shared" si="38"/>
        <v>858016.13435845799</v>
      </c>
      <c r="L176" s="65">
        <f t="shared" si="38"/>
        <v>747163.24304717325</v>
      </c>
      <c r="M176" s="65">
        <f t="shared" si="38"/>
        <v>0</v>
      </c>
      <c r="N176" s="65">
        <f t="shared" si="38"/>
        <v>0</v>
      </c>
      <c r="O176" s="65">
        <f t="shared" si="38"/>
        <v>0</v>
      </c>
      <c r="P176" s="65">
        <f t="shared" si="38"/>
        <v>0</v>
      </c>
      <c r="Q176" s="65">
        <f t="shared" si="38"/>
        <v>0</v>
      </c>
      <c r="R176" s="65">
        <f t="shared" si="38"/>
        <v>0</v>
      </c>
      <c r="S176" s="64">
        <f t="shared" si="32"/>
        <v>4331411.4904014841</v>
      </c>
      <c r="T176" s="64">
        <f t="shared" si="33"/>
        <v>5193865.7289930899</v>
      </c>
      <c r="U176" s="76">
        <f t="shared" si="37"/>
        <v>0.45472812923305012</v>
      </c>
    </row>
    <row r="177" spans="1:21" ht="15.45" customHeight="1" x14ac:dyDescent="0.3">
      <c r="A177" s="82" t="s">
        <v>30</v>
      </c>
      <c r="B177" s="59" t="s">
        <v>33</v>
      </c>
      <c r="C177" s="91" t="s">
        <v>100</v>
      </c>
      <c r="D177" s="55" t="s">
        <v>2</v>
      </c>
      <c r="E177" s="59" t="s">
        <v>55</v>
      </c>
      <c r="F177" s="66">
        <v>320563.37500000012</v>
      </c>
      <c r="G177" s="66">
        <v>0</v>
      </c>
      <c r="H177" s="67">
        <v>0</v>
      </c>
      <c r="I177" s="67">
        <v>6552.8430000000008</v>
      </c>
      <c r="J177" s="67">
        <v>88599.967500000013</v>
      </c>
      <c r="K177" s="67">
        <v>0</v>
      </c>
      <c r="L177" s="67">
        <v>0</v>
      </c>
      <c r="M177" s="67"/>
      <c r="N177" s="67"/>
      <c r="O177" s="67"/>
      <c r="P177" s="67"/>
      <c r="Q177" s="67"/>
      <c r="R177" s="67"/>
      <c r="S177" s="67">
        <f t="shared" si="32"/>
        <v>95152.810500000021</v>
      </c>
      <c r="T177" s="67">
        <f t="shared" si="33"/>
        <v>225410.56450000009</v>
      </c>
      <c r="U177" s="84">
        <f t="shared" si="37"/>
        <v>0.29682994977202243</v>
      </c>
    </row>
    <row r="178" spans="1:21" ht="15.45" customHeight="1" x14ac:dyDescent="0.3">
      <c r="A178" s="82" t="s">
        <v>30</v>
      </c>
      <c r="B178" s="59" t="s">
        <v>33</v>
      </c>
      <c r="C178" s="91" t="s">
        <v>100</v>
      </c>
      <c r="D178" s="55" t="s">
        <v>3</v>
      </c>
      <c r="E178" s="55" t="s">
        <v>56</v>
      </c>
      <c r="F178" s="66">
        <v>27500</v>
      </c>
      <c r="G178" s="66">
        <v>0</v>
      </c>
      <c r="H178" s="67">
        <v>0</v>
      </c>
      <c r="I178" s="67">
        <v>0</v>
      </c>
      <c r="J178" s="67">
        <v>0</v>
      </c>
      <c r="K178" s="67">
        <v>12529.583000000001</v>
      </c>
      <c r="L178" s="67">
        <v>0</v>
      </c>
      <c r="M178" s="67"/>
      <c r="N178" s="67"/>
      <c r="O178" s="67"/>
      <c r="P178" s="67"/>
      <c r="Q178" s="67"/>
      <c r="R178" s="67"/>
      <c r="S178" s="67">
        <f t="shared" si="32"/>
        <v>12529.583000000001</v>
      </c>
      <c r="T178" s="67">
        <f t="shared" si="33"/>
        <v>14970.416999999999</v>
      </c>
      <c r="U178" s="84">
        <f t="shared" si="37"/>
        <v>0.4556212</v>
      </c>
    </row>
    <row r="179" spans="1:21" ht="15.45" customHeight="1" x14ac:dyDescent="0.3">
      <c r="A179" s="82" t="s">
        <v>30</v>
      </c>
      <c r="B179" s="59" t="s">
        <v>33</v>
      </c>
      <c r="C179" s="91" t="s">
        <v>100</v>
      </c>
      <c r="D179" s="55">
        <v>1551</v>
      </c>
      <c r="E179" s="55" t="s">
        <v>57</v>
      </c>
      <c r="F179" s="66">
        <v>584119.90829457401</v>
      </c>
      <c r="G179" s="66">
        <v>0</v>
      </c>
      <c r="H179" s="67">
        <v>0</v>
      </c>
      <c r="I179" s="67">
        <v>51862.231995852941</v>
      </c>
      <c r="J179" s="67">
        <v>0</v>
      </c>
      <c r="K179" s="67">
        <v>38336.608108458029</v>
      </c>
      <c r="L179" s="67">
        <v>46815.379047173214</v>
      </c>
      <c r="M179" s="67"/>
      <c r="N179" s="67"/>
      <c r="O179" s="67"/>
      <c r="P179" s="67"/>
      <c r="Q179" s="67"/>
      <c r="R179" s="67"/>
      <c r="S179" s="67">
        <f t="shared" si="32"/>
        <v>137014.2191514842</v>
      </c>
      <c r="T179" s="67">
        <f t="shared" si="33"/>
        <v>447105.68914308981</v>
      </c>
      <c r="U179" s="84">
        <f t="shared" si="37"/>
        <v>0.23456522745735175</v>
      </c>
    </row>
    <row r="180" spans="1:21" ht="15.45" customHeight="1" x14ac:dyDescent="0.3">
      <c r="A180" s="82" t="s">
        <v>30</v>
      </c>
      <c r="B180" s="59" t="s">
        <v>33</v>
      </c>
      <c r="C180" s="91" t="s">
        <v>100</v>
      </c>
      <c r="D180" s="55">
        <v>1560</v>
      </c>
      <c r="E180" s="55" t="s">
        <v>84</v>
      </c>
      <c r="F180" s="66"/>
      <c r="G180" s="66">
        <v>1937.34475</v>
      </c>
      <c r="H180" s="67"/>
      <c r="I180" s="67"/>
      <c r="J180" s="67">
        <v>7850.7000000000007</v>
      </c>
      <c r="K180" s="67">
        <v>1691.9265</v>
      </c>
      <c r="L180" s="67"/>
      <c r="M180" s="67"/>
      <c r="N180" s="67"/>
      <c r="O180" s="67"/>
      <c r="P180" s="67"/>
      <c r="Q180" s="67"/>
      <c r="R180" s="67"/>
      <c r="S180" s="67">
        <f t="shared" ref="S180" si="39">SUM(G180:R180)</f>
        <v>11479.971250000001</v>
      </c>
      <c r="T180" s="67">
        <f t="shared" ref="T180" si="40">F180-S180</f>
        <v>-11479.971250000001</v>
      </c>
      <c r="U180" s="84"/>
    </row>
    <row r="181" spans="1:21" ht="15.45" customHeight="1" x14ac:dyDescent="0.3">
      <c r="A181" s="82" t="s">
        <v>30</v>
      </c>
      <c r="B181" s="91" t="s">
        <v>34</v>
      </c>
      <c r="C181" s="91" t="s">
        <v>100</v>
      </c>
      <c r="D181" s="55" t="s">
        <v>96</v>
      </c>
      <c r="E181" s="85" t="s">
        <v>101</v>
      </c>
      <c r="F181" s="66">
        <v>2750</v>
      </c>
      <c r="G181" s="66">
        <v>0</v>
      </c>
      <c r="H181" s="67">
        <v>0</v>
      </c>
      <c r="I181" s="67">
        <v>0</v>
      </c>
      <c r="J181" s="67">
        <v>0</v>
      </c>
      <c r="K181" s="67">
        <v>0</v>
      </c>
      <c r="L181" s="67">
        <v>0</v>
      </c>
      <c r="M181" s="67"/>
      <c r="N181" s="67"/>
      <c r="O181" s="67"/>
      <c r="P181" s="67"/>
      <c r="Q181" s="67"/>
      <c r="R181" s="67"/>
      <c r="S181" s="67">
        <f t="shared" si="32"/>
        <v>0</v>
      </c>
      <c r="T181" s="67">
        <f t="shared" si="33"/>
        <v>2750</v>
      </c>
      <c r="U181" s="84">
        <f t="shared" si="37"/>
        <v>0</v>
      </c>
    </row>
    <row r="182" spans="1:21" ht="15.45" customHeight="1" x14ac:dyDescent="0.3">
      <c r="A182" s="82" t="s">
        <v>30</v>
      </c>
      <c r="B182" s="91" t="s">
        <v>34</v>
      </c>
      <c r="C182" s="91" t="s">
        <v>100</v>
      </c>
      <c r="D182" s="55" t="s">
        <v>4</v>
      </c>
      <c r="E182" s="55" t="s">
        <v>58</v>
      </c>
      <c r="F182" s="66">
        <v>1147420.7</v>
      </c>
      <c r="G182" s="66">
        <v>94373.866250000006</v>
      </c>
      <c r="H182" s="67">
        <v>99254.433000000005</v>
      </c>
      <c r="I182" s="67">
        <v>103979.27425</v>
      </c>
      <c r="J182" s="67">
        <v>107713.69500000001</v>
      </c>
      <c r="K182" s="67">
        <v>112394.11900000001</v>
      </c>
      <c r="L182" s="67">
        <v>114930.22500000001</v>
      </c>
      <c r="M182" s="67"/>
      <c r="N182" s="67"/>
      <c r="O182" s="67"/>
      <c r="P182" s="67"/>
      <c r="Q182" s="67"/>
      <c r="R182" s="67"/>
      <c r="S182" s="67">
        <f t="shared" si="32"/>
        <v>632645.61250000005</v>
      </c>
      <c r="T182" s="67">
        <f t="shared" si="33"/>
        <v>514775.08749999991</v>
      </c>
      <c r="U182" s="84">
        <f t="shared" si="37"/>
        <v>0.55136325543020104</v>
      </c>
    </row>
    <row r="183" spans="1:21" ht="15.45" customHeight="1" x14ac:dyDescent="0.3">
      <c r="A183" s="82" t="s">
        <v>30</v>
      </c>
      <c r="B183" s="91" t="s">
        <v>34</v>
      </c>
      <c r="C183" s="91" t="s">
        <v>100</v>
      </c>
      <c r="D183" s="55" t="s">
        <v>5</v>
      </c>
      <c r="E183" s="55" t="s">
        <v>59</v>
      </c>
      <c r="F183" s="66">
        <v>1835853.525000002</v>
      </c>
      <c r="G183" s="66">
        <v>132525.2115</v>
      </c>
      <c r="H183" s="67">
        <v>139132.378</v>
      </c>
      <c r="I183" s="67">
        <v>140618.6925</v>
      </c>
      <c r="J183" s="67">
        <v>146959.05674999999</v>
      </c>
      <c r="K183" s="67">
        <v>152814.31275000001</v>
      </c>
      <c r="L183" s="67">
        <v>151863.02725000001</v>
      </c>
      <c r="M183" s="67"/>
      <c r="N183" s="67"/>
      <c r="O183" s="67"/>
      <c r="P183" s="67"/>
      <c r="Q183" s="67"/>
      <c r="R183" s="67"/>
      <c r="S183" s="67">
        <f t="shared" si="32"/>
        <v>863912.67875000008</v>
      </c>
      <c r="T183" s="67">
        <f t="shared" si="33"/>
        <v>971940.84625000192</v>
      </c>
      <c r="U183" s="84">
        <f t="shared" si="37"/>
        <v>0.47057821715378906</v>
      </c>
    </row>
    <row r="184" spans="1:21" ht="15.45" customHeight="1" x14ac:dyDescent="0.3">
      <c r="A184" s="82" t="s">
        <v>30</v>
      </c>
      <c r="B184" s="91" t="s">
        <v>34</v>
      </c>
      <c r="C184" s="91" t="s">
        <v>100</v>
      </c>
      <c r="D184" s="55" t="s">
        <v>6</v>
      </c>
      <c r="E184" s="55" t="s">
        <v>60</v>
      </c>
      <c r="F184" s="66">
        <v>97784.699999999953</v>
      </c>
      <c r="G184" s="66">
        <v>6377.2000000000007</v>
      </c>
      <c r="H184" s="67">
        <v>7676.25</v>
      </c>
      <c r="I184" s="67">
        <v>7162.6000000000031</v>
      </c>
      <c r="J184" s="67">
        <v>8387.7375000000047</v>
      </c>
      <c r="K184" s="67">
        <v>12084.075000000001</v>
      </c>
      <c r="L184" s="67">
        <v>21503.3</v>
      </c>
      <c r="M184" s="67"/>
      <c r="N184" s="67"/>
      <c r="O184" s="67"/>
      <c r="P184" s="67"/>
      <c r="Q184" s="67"/>
      <c r="R184" s="67"/>
      <c r="S184" s="67">
        <f t="shared" si="32"/>
        <v>63191.162500000006</v>
      </c>
      <c r="T184" s="67">
        <f t="shared" si="33"/>
        <v>34593.537499999948</v>
      </c>
      <c r="U184" s="84">
        <f t="shared" si="37"/>
        <v>0.64622750287110398</v>
      </c>
    </row>
    <row r="185" spans="1:21" ht="15.45" customHeight="1" x14ac:dyDescent="0.3">
      <c r="A185" s="82" t="s">
        <v>30</v>
      </c>
      <c r="B185" s="91" t="s">
        <v>34</v>
      </c>
      <c r="C185" s="91" t="s">
        <v>100</v>
      </c>
      <c r="D185" s="55" t="s">
        <v>7</v>
      </c>
      <c r="E185" s="55" t="s">
        <v>61</v>
      </c>
      <c r="F185" s="66">
        <v>243375.05</v>
      </c>
      <c r="G185" s="66">
        <v>776.32500000000005</v>
      </c>
      <c r="H185" s="67">
        <v>1547.125</v>
      </c>
      <c r="I185" s="67">
        <v>616.82500000000016</v>
      </c>
      <c r="J185" s="67">
        <v>8787.0749999999989</v>
      </c>
      <c r="K185" s="67">
        <v>49975.75</v>
      </c>
      <c r="L185" s="67">
        <v>3881.625</v>
      </c>
      <c r="M185" s="67"/>
      <c r="N185" s="67"/>
      <c r="O185" s="67"/>
      <c r="P185" s="67"/>
      <c r="Q185" s="67"/>
      <c r="R185" s="67"/>
      <c r="S185" s="67">
        <f t="shared" si="32"/>
        <v>65584.725000000006</v>
      </c>
      <c r="T185" s="67">
        <f t="shared" si="33"/>
        <v>177790.32499999998</v>
      </c>
      <c r="U185" s="84">
        <f t="shared" si="37"/>
        <v>0.26948006790342727</v>
      </c>
    </row>
    <row r="186" spans="1:21" ht="15.45" customHeight="1" x14ac:dyDescent="0.3">
      <c r="A186" s="82" t="s">
        <v>30</v>
      </c>
      <c r="B186" s="91" t="s">
        <v>34</v>
      </c>
      <c r="C186" s="91" t="s">
        <v>100</v>
      </c>
      <c r="D186" s="55" t="s">
        <v>8</v>
      </c>
      <c r="E186" s="55" t="s">
        <v>62</v>
      </c>
      <c r="F186" s="66">
        <v>13852.500000000029</v>
      </c>
      <c r="G186" s="66">
        <v>1434.367</v>
      </c>
      <c r="H186" s="67">
        <v>708.66050000000018</v>
      </c>
      <c r="I186" s="67">
        <v>926.65575000000024</v>
      </c>
      <c r="J186" s="67">
        <v>474.17149999999998</v>
      </c>
      <c r="K186" s="67">
        <v>178.47624999999999</v>
      </c>
      <c r="L186" s="67">
        <v>1098.60025</v>
      </c>
      <c r="M186" s="67"/>
      <c r="N186" s="67"/>
      <c r="O186" s="67"/>
      <c r="P186" s="67"/>
      <c r="Q186" s="67"/>
      <c r="R186" s="67"/>
      <c r="S186" s="67">
        <f t="shared" si="32"/>
        <v>4820.9312500000005</v>
      </c>
      <c r="T186" s="67">
        <f t="shared" si="33"/>
        <v>9031.5687500000276</v>
      </c>
      <c r="U186" s="84">
        <f t="shared" si="37"/>
        <v>0.34801885941165783</v>
      </c>
    </row>
    <row r="187" spans="1:21" ht="15.45" customHeight="1" x14ac:dyDescent="0.3">
      <c r="A187" s="82" t="s">
        <v>30</v>
      </c>
      <c r="B187" s="91" t="s">
        <v>34</v>
      </c>
      <c r="C187" s="91" t="s">
        <v>100</v>
      </c>
      <c r="D187" s="55" t="s">
        <v>9</v>
      </c>
      <c r="E187" s="55" t="s">
        <v>63</v>
      </c>
      <c r="F187" s="66">
        <v>1096928.861100001</v>
      </c>
      <c r="G187" s="66">
        <v>80894.094000000026</v>
      </c>
      <c r="H187" s="67">
        <v>85299.125250000128</v>
      </c>
      <c r="I187" s="67">
        <v>86853.397999999914</v>
      </c>
      <c r="J187" s="67">
        <v>90467.527499999967</v>
      </c>
      <c r="K187" s="67">
        <v>95041.89449999998</v>
      </c>
      <c r="L187" s="67">
        <v>99179.525249999933</v>
      </c>
      <c r="M187" s="67"/>
      <c r="N187" s="67"/>
      <c r="O187" s="67"/>
      <c r="P187" s="67"/>
      <c r="Q187" s="67"/>
      <c r="R187" s="67"/>
      <c r="S187" s="67">
        <f t="shared" si="32"/>
        <v>537735.56449999998</v>
      </c>
      <c r="T187" s="67">
        <f t="shared" si="33"/>
        <v>559193.29660000105</v>
      </c>
      <c r="U187" s="84">
        <f t="shared" si="37"/>
        <v>0.49021917789705921</v>
      </c>
    </row>
    <row r="188" spans="1:21" ht="15.45" customHeight="1" x14ac:dyDescent="0.3">
      <c r="A188" s="82" t="s">
        <v>30</v>
      </c>
      <c r="B188" s="91" t="s">
        <v>34</v>
      </c>
      <c r="C188" s="91" t="s">
        <v>100</v>
      </c>
      <c r="D188" s="55" t="s">
        <v>10</v>
      </c>
      <c r="E188" s="55" t="s">
        <v>64</v>
      </c>
      <c r="F188" s="66">
        <v>302700.00000000017</v>
      </c>
      <c r="G188" s="66">
        <v>22948.441999999988</v>
      </c>
      <c r="H188" s="67">
        <v>23350.487750000018</v>
      </c>
      <c r="I188" s="67">
        <v>24130.517500000002</v>
      </c>
      <c r="J188" s="67">
        <v>23912.60500000004</v>
      </c>
      <c r="K188" s="67">
        <v>20325.866999999998</v>
      </c>
      <c r="L188" s="67">
        <v>20199.82475</v>
      </c>
      <c r="M188" s="67"/>
      <c r="N188" s="67"/>
      <c r="O188" s="67"/>
      <c r="P188" s="67"/>
      <c r="Q188" s="67"/>
      <c r="R188" s="67"/>
      <c r="S188" s="67">
        <f t="shared" si="32"/>
        <v>134867.74400000006</v>
      </c>
      <c r="T188" s="67">
        <f t="shared" si="33"/>
        <v>167832.25600000011</v>
      </c>
      <c r="U188" s="84">
        <f t="shared" si="37"/>
        <v>0.44554920383217705</v>
      </c>
    </row>
    <row r="189" spans="1:21" ht="15.45" customHeight="1" x14ac:dyDescent="0.3">
      <c r="A189" s="82" t="s">
        <v>30</v>
      </c>
      <c r="B189" s="91" t="s">
        <v>34</v>
      </c>
      <c r="C189" s="91" t="s">
        <v>100</v>
      </c>
      <c r="D189" s="55" t="s">
        <v>11</v>
      </c>
      <c r="E189" s="55" t="s">
        <v>65</v>
      </c>
      <c r="F189" s="66">
        <v>37493.500000000073</v>
      </c>
      <c r="G189" s="66">
        <v>2873.890249999999</v>
      </c>
      <c r="H189" s="67">
        <v>1278.32375</v>
      </c>
      <c r="I189" s="67">
        <v>435.20949999999999</v>
      </c>
      <c r="J189" s="67">
        <v>1757.4617499999999</v>
      </c>
      <c r="K189" s="67">
        <v>6292.3602500000025</v>
      </c>
      <c r="L189" s="67">
        <v>5327.5282500000012</v>
      </c>
      <c r="M189" s="67"/>
      <c r="N189" s="67"/>
      <c r="O189" s="67"/>
      <c r="P189" s="67"/>
      <c r="Q189" s="67"/>
      <c r="R189" s="67"/>
      <c r="S189" s="67">
        <f t="shared" si="32"/>
        <v>17964.77375</v>
      </c>
      <c r="T189" s="67">
        <f t="shared" si="33"/>
        <v>19528.726250000072</v>
      </c>
      <c r="U189" s="84">
        <f t="shared" si="37"/>
        <v>0.47914368490538267</v>
      </c>
    </row>
    <row r="190" spans="1:21" ht="15.45" customHeight="1" x14ac:dyDescent="0.3">
      <c r="A190" s="82" t="s">
        <v>30</v>
      </c>
      <c r="B190" s="91" t="s">
        <v>34</v>
      </c>
      <c r="C190" s="91" t="s">
        <v>100</v>
      </c>
      <c r="D190" s="55" t="s">
        <v>12</v>
      </c>
      <c r="E190" s="55" t="s">
        <v>66</v>
      </c>
      <c r="F190" s="66">
        <v>19965</v>
      </c>
      <c r="G190" s="66">
        <v>989.38575000000026</v>
      </c>
      <c r="H190" s="67">
        <v>2381.8642500000001</v>
      </c>
      <c r="I190" s="67">
        <v>2286.9124999999999</v>
      </c>
      <c r="J190" s="67">
        <v>2195.3855000000008</v>
      </c>
      <c r="K190" s="67">
        <v>1208.32825</v>
      </c>
      <c r="L190" s="67">
        <v>1581.54925</v>
      </c>
      <c r="M190" s="67"/>
      <c r="N190" s="67"/>
      <c r="O190" s="67"/>
      <c r="P190" s="67"/>
      <c r="Q190" s="67"/>
      <c r="R190" s="67"/>
      <c r="S190" s="67">
        <f t="shared" si="32"/>
        <v>10643.425500000001</v>
      </c>
      <c r="T190" s="67">
        <f t="shared" si="33"/>
        <v>9321.5744999999988</v>
      </c>
      <c r="U190" s="84">
        <f t="shared" si="37"/>
        <v>0.53310420736288511</v>
      </c>
    </row>
    <row r="191" spans="1:21" ht="15.45" customHeight="1" x14ac:dyDescent="0.3">
      <c r="A191" s="82" t="s">
        <v>30</v>
      </c>
      <c r="B191" s="91" t="s">
        <v>34</v>
      </c>
      <c r="C191" s="91" t="s">
        <v>100</v>
      </c>
      <c r="D191" s="55" t="s">
        <v>13</v>
      </c>
      <c r="E191" s="55" t="s">
        <v>67</v>
      </c>
      <c r="F191" s="66">
        <v>884930.47499999998</v>
      </c>
      <c r="G191" s="66">
        <v>96315.488499999934</v>
      </c>
      <c r="H191" s="67">
        <v>85413.556249999965</v>
      </c>
      <c r="I191" s="67">
        <v>86561.376000000062</v>
      </c>
      <c r="J191" s="67">
        <v>49864.538500000039</v>
      </c>
      <c r="K191" s="67">
        <v>58446.550249999927</v>
      </c>
      <c r="L191" s="67">
        <v>66351.295999999958</v>
      </c>
      <c r="M191" s="67"/>
      <c r="N191" s="67"/>
      <c r="O191" s="67"/>
      <c r="P191" s="67"/>
      <c r="Q191" s="67"/>
      <c r="R191" s="67"/>
      <c r="S191" s="67">
        <f t="shared" si="32"/>
        <v>442952.80549999984</v>
      </c>
      <c r="T191" s="67">
        <f t="shared" si="33"/>
        <v>441977.66950000013</v>
      </c>
      <c r="U191" s="84">
        <f t="shared" si="37"/>
        <v>0.50055096757742445</v>
      </c>
    </row>
    <row r="192" spans="1:21" ht="15.45" customHeight="1" x14ac:dyDescent="0.3">
      <c r="A192" s="82" t="s">
        <v>30</v>
      </c>
      <c r="B192" s="91" t="s">
        <v>34</v>
      </c>
      <c r="C192" s="91" t="s">
        <v>100</v>
      </c>
      <c r="D192" s="55" t="s">
        <v>14</v>
      </c>
      <c r="E192" s="55" t="s">
        <v>68</v>
      </c>
      <c r="F192" s="66">
        <v>909773.24999999779</v>
      </c>
      <c r="G192" s="66">
        <v>55183.97475000003</v>
      </c>
      <c r="H192" s="67">
        <v>72353.782500000045</v>
      </c>
      <c r="I192" s="67">
        <v>80649.62374999997</v>
      </c>
      <c r="J192" s="67">
        <v>105199.5705</v>
      </c>
      <c r="K192" s="67">
        <v>103614.8709999999</v>
      </c>
      <c r="L192" s="67">
        <v>69044.317250000182</v>
      </c>
      <c r="M192" s="67"/>
      <c r="N192" s="67"/>
      <c r="O192" s="67"/>
      <c r="P192" s="67"/>
      <c r="Q192" s="67"/>
      <c r="R192" s="67"/>
      <c r="S192" s="67">
        <f t="shared" si="32"/>
        <v>486046.13975000021</v>
      </c>
      <c r="T192" s="67">
        <f t="shared" si="33"/>
        <v>423727.11024999758</v>
      </c>
      <c r="U192" s="84">
        <f t="shared" si="37"/>
        <v>0.53424975921198103</v>
      </c>
    </row>
    <row r="193" spans="1:21" ht="15.45" customHeight="1" x14ac:dyDescent="0.3">
      <c r="A193" s="82" t="s">
        <v>30</v>
      </c>
      <c r="B193" s="91" t="s">
        <v>34</v>
      </c>
      <c r="C193" s="91" t="s">
        <v>100</v>
      </c>
      <c r="D193" s="55" t="s">
        <v>15</v>
      </c>
      <c r="E193" s="55" t="s">
        <v>69</v>
      </c>
      <c r="F193" s="66">
        <v>252725.00000000009</v>
      </c>
      <c r="G193" s="66">
        <v>5227.0295000000006</v>
      </c>
      <c r="H193" s="67">
        <v>8158.1472500000027</v>
      </c>
      <c r="I193" s="67">
        <v>17388.084999999999</v>
      </c>
      <c r="J193" s="67">
        <v>17243.446000000011</v>
      </c>
      <c r="K193" s="67">
        <v>40153.011250000003</v>
      </c>
      <c r="L193" s="67">
        <v>9966.7837500000005</v>
      </c>
      <c r="M193" s="67"/>
      <c r="N193" s="67"/>
      <c r="O193" s="67"/>
      <c r="P193" s="67"/>
      <c r="Q193" s="67"/>
      <c r="R193" s="67"/>
      <c r="S193" s="67">
        <f t="shared" si="32"/>
        <v>98136.502750000014</v>
      </c>
      <c r="T193" s="67">
        <f t="shared" si="33"/>
        <v>154588.49725000007</v>
      </c>
      <c r="U193" s="84">
        <f t="shared" si="37"/>
        <v>0.38831339499455925</v>
      </c>
    </row>
    <row r="194" spans="1:21" ht="15.45" customHeight="1" x14ac:dyDescent="0.3">
      <c r="A194" s="82" t="s">
        <v>30</v>
      </c>
      <c r="B194" s="91" t="s">
        <v>34</v>
      </c>
      <c r="C194" s="91" t="s">
        <v>100</v>
      </c>
      <c r="D194" s="55" t="s">
        <v>16</v>
      </c>
      <c r="E194" s="55" t="s">
        <v>70</v>
      </c>
      <c r="F194" s="66">
        <v>179109.42499999999</v>
      </c>
      <c r="G194" s="66">
        <v>11800.25425</v>
      </c>
      <c r="H194" s="67">
        <v>10403.525000000011</v>
      </c>
      <c r="I194" s="67">
        <v>14577.7065</v>
      </c>
      <c r="J194" s="67">
        <v>8866.2720000000027</v>
      </c>
      <c r="K194" s="67">
        <v>12794.147499999999</v>
      </c>
      <c r="L194" s="67">
        <v>18995.028999999991</v>
      </c>
      <c r="M194" s="67"/>
      <c r="N194" s="67"/>
      <c r="O194" s="67"/>
      <c r="P194" s="67"/>
      <c r="Q194" s="67"/>
      <c r="R194" s="67"/>
      <c r="S194" s="67">
        <f t="shared" si="32"/>
        <v>77436.934250000006</v>
      </c>
      <c r="T194" s="67">
        <f t="shared" si="33"/>
        <v>101672.49074999998</v>
      </c>
      <c r="U194" s="84">
        <f t="shared" si="37"/>
        <v>0.4323442736193252</v>
      </c>
    </row>
    <row r="195" spans="1:21" ht="15.45" customHeight="1" x14ac:dyDescent="0.3">
      <c r="A195" s="82" t="s">
        <v>30</v>
      </c>
      <c r="B195" s="91" t="s">
        <v>34</v>
      </c>
      <c r="C195" s="91" t="s">
        <v>100</v>
      </c>
      <c r="D195" s="55" t="s">
        <v>17</v>
      </c>
      <c r="E195" s="55" t="s">
        <v>71</v>
      </c>
      <c r="F195" s="66">
        <v>634861.74999999919</v>
      </c>
      <c r="G195" s="66">
        <v>25506.591</v>
      </c>
      <c r="H195" s="67">
        <v>29570.898500000021</v>
      </c>
      <c r="I195" s="67">
        <v>102330.1077500001</v>
      </c>
      <c r="J195" s="67">
        <v>35119.88100000003</v>
      </c>
      <c r="K195" s="67">
        <v>45613.741249999992</v>
      </c>
      <c r="L195" s="67">
        <v>34365.294250000079</v>
      </c>
      <c r="M195" s="67"/>
      <c r="N195" s="67"/>
      <c r="O195" s="67"/>
      <c r="P195" s="67"/>
      <c r="Q195" s="67"/>
      <c r="R195" s="67"/>
      <c r="S195" s="67">
        <f t="shared" si="32"/>
        <v>272506.51375000022</v>
      </c>
      <c r="T195" s="67">
        <f t="shared" si="33"/>
        <v>362355.23624999897</v>
      </c>
      <c r="U195" s="84">
        <f t="shared" si="37"/>
        <v>0.42923756825797199</v>
      </c>
    </row>
    <row r="196" spans="1:21" ht="15.45" customHeight="1" x14ac:dyDescent="0.3">
      <c r="A196" s="82" t="s">
        <v>30</v>
      </c>
      <c r="B196" s="91" t="s">
        <v>34</v>
      </c>
      <c r="C196" s="91" t="s">
        <v>100</v>
      </c>
      <c r="D196" s="55" t="s">
        <v>18</v>
      </c>
      <c r="E196" s="55" t="s">
        <v>72</v>
      </c>
      <c r="F196" s="66">
        <v>34669.749999999993</v>
      </c>
      <c r="G196" s="66">
        <v>2722.6354999999999</v>
      </c>
      <c r="H196" s="67">
        <v>1670.984750000001</v>
      </c>
      <c r="I196" s="67">
        <v>1721.0305000000001</v>
      </c>
      <c r="J196" s="67">
        <v>1572.15975</v>
      </c>
      <c r="K196" s="67">
        <v>7915.4957500000019</v>
      </c>
      <c r="L196" s="67">
        <v>2079.9855000000011</v>
      </c>
      <c r="M196" s="67"/>
      <c r="N196" s="67"/>
      <c r="O196" s="67"/>
      <c r="P196" s="67"/>
      <c r="Q196" s="67"/>
      <c r="R196" s="67"/>
      <c r="S196" s="67">
        <f t="shared" si="32"/>
        <v>17682.291750000004</v>
      </c>
      <c r="T196" s="67">
        <f t="shared" si="33"/>
        <v>16987.458249999989</v>
      </c>
      <c r="U196" s="84">
        <f t="shared" si="37"/>
        <v>0.51002074575097911</v>
      </c>
    </row>
    <row r="197" spans="1:21" ht="15.45" customHeight="1" x14ac:dyDescent="0.3">
      <c r="A197" s="82" t="s">
        <v>30</v>
      </c>
      <c r="B197" s="91" t="s">
        <v>34</v>
      </c>
      <c r="C197" s="91" t="s">
        <v>100</v>
      </c>
      <c r="D197" s="55" t="s">
        <v>19</v>
      </c>
      <c r="E197" s="55" t="s">
        <v>73</v>
      </c>
      <c r="F197" s="66">
        <v>479091.24999999878</v>
      </c>
      <c r="G197" s="66">
        <v>13198.13025000002</v>
      </c>
      <c r="H197" s="67">
        <v>16377.150000000011</v>
      </c>
      <c r="I197" s="67">
        <v>18375.408749999991</v>
      </c>
      <c r="J197" s="67">
        <v>23830.239999999969</v>
      </c>
      <c r="K197" s="67">
        <v>50795.011750000071</v>
      </c>
      <c r="L197" s="67">
        <v>25484.88275000007</v>
      </c>
      <c r="M197" s="67"/>
      <c r="N197" s="67"/>
      <c r="O197" s="67"/>
      <c r="P197" s="67"/>
      <c r="Q197" s="67"/>
      <c r="R197" s="67"/>
      <c r="S197" s="67">
        <f t="shared" si="32"/>
        <v>148060.82350000014</v>
      </c>
      <c r="T197" s="67">
        <f t="shared" si="33"/>
        <v>331030.42649999866</v>
      </c>
      <c r="U197" s="84">
        <f t="shared" si="37"/>
        <v>0.30904514223543117</v>
      </c>
    </row>
    <row r="198" spans="1:21" ht="15.45" customHeight="1" x14ac:dyDescent="0.3">
      <c r="A198" s="82" t="s">
        <v>30</v>
      </c>
      <c r="B198" s="91" t="s">
        <v>34</v>
      </c>
      <c r="C198" s="91" t="s">
        <v>100</v>
      </c>
      <c r="D198" s="55" t="s">
        <v>20</v>
      </c>
      <c r="E198" s="55" t="s">
        <v>74</v>
      </c>
      <c r="F198" s="66">
        <v>52249.999999999993</v>
      </c>
      <c r="G198" s="66">
        <v>5436.7142500000009</v>
      </c>
      <c r="H198" s="67">
        <v>3404.9427500000011</v>
      </c>
      <c r="I198" s="67">
        <v>592.5920000000001</v>
      </c>
      <c r="J198" s="67">
        <v>420.7170000000001</v>
      </c>
      <c r="K198" s="67">
        <v>1231.626</v>
      </c>
      <c r="L198" s="67">
        <v>25395.82650000001</v>
      </c>
      <c r="M198" s="67"/>
      <c r="N198" s="67"/>
      <c r="O198" s="67"/>
      <c r="P198" s="67"/>
      <c r="Q198" s="67"/>
      <c r="R198" s="67"/>
      <c r="S198" s="67">
        <f t="shared" si="32"/>
        <v>36482.418500000014</v>
      </c>
      <c r="T198" s="67">
        <f t="shared" si="33"/>
        <v>15767.581499999978</v>
      </c>
      <c r="U198" s="84">
        <f t="shared" si="37"/>
        <v>0.69822810526315826</v>
      </c>
    </row>
    <row r="199" spans="1:21" ht="15.45" customHeight="1" x14ac:dyDescent="0.3">
      <c r="A199" s="82" t="s">
        <v>30</v>
      </c>
      <c r="B199" s="91" t="s">
        <v>34</v>
      </c>
      <c r="C199" s="91" t="s">
        <v>100</v>
      </c>
      <c r="D199" s="55" t="s">
        <v>21</v>
      </c>
      <c r="E199" s="55" t="s">
        <v>75</v>
      </c>
      <c r="F199" s="66">
        <v>26400</v>
      </c>
      <c r="G199" s="66">
        <v>119.35</v>
      </c>
      <c r="H199" s="67">
        <v>3723.8602500000002</v>
      </c>
      <c r="I199" s="67">
        <v>1239.5817500000001</v>
      </c>
      <c r="J199" s="67">
        <v>11891.096250000001</v>
      </c>
      <c r="K199" s="67">
        <v>8193.0640000000021</v>
      </c>
      <c r="L199" s="67">
        <v>6760.1270000000013</v>
      </c>
      <c r="M199" s="67"/>
      <c r="N199" s="67"/>
      <c r="O199" s="67"/>
      <c r="P199" s="67"/>
      <c r="Q199" s="67"/>
      <c r="R199" s="67"/>
      <c r="S199" s="67">
        <f t="shared" si="32"/>
        <v>31927.079250000003</v>
      </c>
      <c r="T199" s="67">
        <f t="shared" si="33"/>
        <v>-5527.0792500000025</v>
      </c>
      <c r="U199" s="84">
        <f t="shared" si="37"/>
        <v>1.2093590625000001</v>
      </c>
    </row>
    <row r="200" spans="1:21" ht="15.45" customHeight="1" x14ac:dyDescent="0.3">
      <c r="A200" s="82" t="s">
        <v>30</v>
      </c>
      <c r="B200" s="91" t="s">
        <v>34</v>
      </c>
      <c r="C200" s="91" t="s">
        <v>100</v>
      </c>
      <c r="D200" s="55" t="s">
        <v>22</v>
      </c>
      <c r="E200" s="55" t="s">
        <v>76</v>
      </c>
      <c r="F200" s="66">
        <v>66846.750000000233</v>
      </c>
      <c r="G200" s="66">
        <v>912.90099999999995</v>
      </c>
      <c r="H200" s="67">
        <v>16550.032749999998</v>
      </c>
      <c r="I200" s="67">
        <v>4105.8887499999992</v>
      </c>
      <c r="J200" s="67">
        <v>1965.8795</v>
      </c>
      <c r="K200" s="67">
        <v>10688.293750000001</v>
      </c>
      <c r="L200" s="67">
        <v>5315.4050000000007</v>
      </c>
      <c r="M200" s="67"/>
      <c r="N200" s="67"/>
      <c r="O200" s="67"/>
      <c r="P200" s="67"/>
      <c r="Q200" s="67"/>
      <c r="R200" s="67"/>
      <c r="S200" s="67">
        <f t="shared" si="32"/>
        <v>39538.400750000001</v>
      </c>
      <c r="T200" s="67">
        <f t="shared" si="33"/>
        <v>27308.349250000232</v>
      </c>
      <c r="U200" s="84">
        <f t="shared" si="37"/>
        <v>0.59147828054467666</v>
      </c>
    </row>
    <row r="201" spans="1:21" ht="15.45" customHeight="1" x14ac:dyDescent="0.3">
      <c r="A201" s="82" t="s">
        <v>30</v>
      </c>
      <c r="B201" s="91" t="s">
        <v>34</v>
      </c>
      <c r="C201" s="91" t="s">
        <v>100</v>
      </c>
      <c r="D201" s="55" t="s">
        <v>23</v>
      </c>
      <c r="E201" s="55" t="s">
        <v>77</v>
      </c>
      <c r="F201" s="66">
        <v>9990.7499999999964</v>
      </c>
      <c r="G201" s="66">
        <v>172.66524999999999</v>
      </c>
      <c r="H201" s="67">
        <v>211.1765</v>
      </c>
      <c r="I201" s="67">
        <v>133.1275</v>
      </c>
      <c r="J201" s="67">
        <v>185.33625000000009</v>
      </c>
      <c r="K201" s="67">
        <v>174.625</v>
      </c>
      <c r="L201" s="67">
        <v>423.995</v>
      </c>
      <c r="M201" s="67"/>
      <c r="N201" s="67"/>
      <c r="O201" s="67"/>
      <c r="P201" s="67"/>
      <c r="Q201" s="67"/>
      <c r="R201" s="67"/>
      <c r="S201" s="67">
        <f t="shared" si="32"/>
        <v>1300.9255000000001</v>
      </c>
      <c r="T201" s="67">
        <f t="shared" si="33"/>
        <v>8689.824499999997</v>
      </c>
      <c r="U201" s="84">
        <f t="shared" si="37"/>
        <v>0.13021299702224562</v>
      </c>
    </row>
    <row r="202" spans="1:21" ht="15.45" customHeight="1" x14ac:dyDescent="0.3">
      <c r="A202" s="82" t="s">
        <v>30</v>
      </c>
      <c r="B202" s="91" t="s">
        <v>34</v>
      </c>
      <c r="C202" s="91" t="s">
        <v>100</v>
      </c>
      <c r="D202" s="55" t="s">
        <v>24</v>
      </c>
      <c r="E202" s="55" t="s">
        <v>78</v>
      </c>
      <c r="F202" s="66">
        <v>244722.45000000039</v>
      </c>
      <c r="G202" s="66">
        <v>10926.55875</v>
      </c>
      <c r="H202" s="67">
        <v>13195.75124999999</v>
      </c>
      <c r="I202" s="67">
        <v>16196.369749999991</v>
      </c>
      <c r="J202" s="67">
        <v>12619.848249999999</v>
      </c>
      <c r="K202" s="67">
        <v>15306.23675</v>
      </c>
      <c r="L202" s="67">
        <v>15558.443249999989</v>
      </c>
      <c r="M202" s="67"/>
      <c r="N202" s="67"/>
      <c r="O202" s="67"/>
      <c r="P202" s="67"/>
      <c r="Q202" s="67"/>
      <c r="R202" s="67"/>
      <c r="S202" s="67">
        <f t="shared" si="32"/>
        <v>83803.207999999955</v>
      </c>
      <c r="T202" s="67">
        <f t="shared" si="33"/>
        <v>160919.24200000043</v>
      </c>
      <c r="U202" s="84">
        <f t="shared" si="37"/>
        <v>0.34244184789748477</v>
      </c>
    </row>
    <row r="203" spans="1:21" ht="15.45" customHeight="1" x14ac:dyDescent="0.3">
      <c r="A203" s="82" t="s">
        <v>30</v>
      </c>
      <c r="B203" s="91" t="s">
        <v>34</v>
      </c>
      <c r="C203" s="91" t="s">
        <v>100</v>
      </c>
      <c r="D203" s="55" t="s">
        <v>25</v>
      </c>
      <c r="E203" s="55" t="s">
        <v>79</v>
      </c>
      <c r="F203" s="66">
        <v>19599.249999999931</v>
      </c>
      <c r="G203" s="66">
        <v>839.55025000000012</v>
      </c>
      <c r="H203" s="67">
        <v>165.86075</v>
      </c>
      <c r="I203" s="67">
        <v>270.48424999999997</v>
      </c>
      <c r="J203" s="67">
        <v>5460.9170000000022</v>
      </c>
      <c r="K203" s="67">
        <v>216.15950000000001</v>
      </c>
      <c r="L203" s="67">
        <v>1041.2737500000001</v>
      </c>
      <c r="M203" s="67"/>
      <c r="N203" s="67"/>
      <c r="O203" s="67"/>
      <c r="P203" s="67"/>
      <c r="Q203" s="67"/>
      <c r="R203" s="67"/>
      <c r="S203" s="67">
        <f t="shared" si="32"/>
        <v>7994.2455000000027</v>
      </c>
      <c r="T203" s="67">
        <f t="shared" si="33"/>
        <v>11605.004499999928</v>
      </c>
      <c r="U203" s="84">
        <f t="shared" si="37"/>
        <v>0.40788527622230603</v>
      </c>
    </row>
    <row r="204" spans="1:21" s="90" customFormat="1" ht="15.45" customHeight="1" x14ac:dyDescent="0.3">
      <c r="A204" s="86" t="s">
        <v>31</v>
      </c>
      <c r="B204" s="58" t="s">
        <v>54</v>
      </c>
      <c r="C204" s="92"/>
      <c r="D204" s="58"/>
      <c r="E204" s="87"/>
      <c r="F204" s="65">
        <f>SUM(F205:F231)</f>
        <v>9434515.3350571245</v>
      </c>
      <c r="G204" s="65">
        <f>SUM(G205:G231)</f>
        <v>555336.19930000009</v>
      </c>
      <c r="H204" s="65">
        <f t="shared" ref="H204:R204" si="41">SUM(H205:H231)</f>
        <v>605871.15640000021</v>
      </c>
      <c r="I204" s="65">
        <f t="shared" si="41"/>
        <v>763544.97771841416</v>
      </c>
      <c r="J204" s="65">
        <f t="shared" si="41"/>
        <v>742441.14079999982</v>
      </c>
      <c r="K204" s="65">
        <f t="shared" si="41"/>
        <v>849957.00120200275</v>
      </c>
      <c r="L204" s="65">
        <f t="shared" si="41"/>
        <v>735858.06090547692</v>
      </c>
      <c r="M204" s="65">
        <f t="shared" si="41"/>
        <v>0</v>
      </c>
      <c r="N204" s="65">
        <f t="shared" si="41"/>
        <v>0</v>
      </c>
      <c r="O204" s="65">
        <f t="shared" si="41"/>
        <v>0</v>
      </c>
      <c r="P204" s="65">
        <f t="shared" si="41"/>
        <v>0</v>
      </c>
      <c r="Q204" s="65">
        <f t="shared" si="41"/>
        <v>0</v>
      </c>
      <c r="R204" s="65">
        <f t="shared" si="41"/>
        <v>0</v>
      </c>
      <c r="S204" s="88">
        <f t="shared" si="32"/>
        <v>4253008.5363258934</v>
      </c>
      <c r="T204" s="88">
        <f t="shared" si="33"/>
        <v>5181506.7987312311</v>
      </c>
      <c r="U204" s="89">
        <f t="shared" si="37"/>
        <v>0.45079247690895213</v>
      </c>
    </row>
    <row r="205" spans="1:21" ht="15.45" customHeight="1" x14ac:dyDescent="0.3">
      <c r="A205" s="82" t="s">
        <v>31</v>
      </c>
      <c r="B205" s="59" t="s">
        <v>33</v>
      </c>
      <c r="C205" s="91" t="s">
        <v>100</v>
      </c>
      <c r="D205" s="55" t="s">
        <v>2</v>
      </c>
      <c r="E205" s="59" t="s">
        <v>55</v>
      </c>
      <c r="F205" s="66">
        <v>319397.68999999989</v>
      </c>
      <c r="G205" s="66">
        <v>0</v>
      </c>
      <c r="H205" s="67">
        <v>0</v>
      </c>
      <c r="I205" s="67">
        <v>6529.0144800000007</v>
      </c>
      <c r="J205" s="67">
        <v>88277.785799999983</v>
      </c>
      <c r="K205" s="67">
        <v>0</v>
      </c>
      <c r="L205" s="67">
        <v>0</v>
      </c>
      <c r="M205" s="67"/>
      <c r="N205" s="67"/>
      <c r="O205" s="67"/>
      <c r="P205" s="67"/>
      <c r="Q205" s="67"/>
      <c r="R205" s="67"/>
      <c r="S205" s="67">
        <f t="shared" si="32"/>
        <v>94806.800279999981</v>
      </c>
      <c r="T205" s="67">
        <f t="shared" si="33"/>
        <v>224590.88971999992</v>
      </c>
      <c r="U205" s="84">
        <f t="shared" si="37"/>
        <v>0.29682994977202248</v>
      </c>
    </row>
    <row r="206" spans="1:21" ht="15.45" customHeight="1" x14ac:dyDescent="0.3">
      <c r="A206" s="82" t="s">
        <v>31</v>
      </c>
      <c r="B206" s="59" t="s">
        <v>33</v>
      </c>
      <c r="C206" s="91" t="s">
        <v>100</v>
      </c>
      <c r="D206" s="55" t="s">
        <v>3</v>
      </c>
      <c r="E206" s="55" t="s">
        <v>56</v>
      </c>
      <c r="F206" s="66">
        <v>27399.999999999989</v>
      </c>
      <c r="G206" s="66">
        <v>0</v>
      </c>
      <c r="H206" s="67">
        <v>0</v>
      </c>
      <c r="I206" s="67">
        <v>0</v>
      </c>
      <c r="J206" s="67">
        <v>0</v>
      </c>
      <c r="K206" s="67">
        <v>12484.02088</v>
      </c>
      <c r="L206" s="67">
        <v>0</v>
      </c>
      <c r="M206" s="67"/>
      <c r="N206" s="67"/>
      <c r="O206" s="67"/>
      <c r="P206" s="67"/>
      <c r="Q206" s="67"/>
      <c r="R206" s="67"/>
      <c r="S206" s="67">
        <f t="shared" si="32"/>
        <v>12484.02088</v>
      </c>
      <c r="T206" s="67">
        <f t="shared" si="33"/>
        <v>14915.979119999989</v>
      </c>
      <c r="U206" s="84">
        <f t="shared" si="37"/>
        <v>0.45562120000000017</v>
      </c>
    </row>
    <row r="207" spans="1:21" ht="15.45" customHeight="1" x14ac:dyDescent="0.3">
      <c r="A207" s="82" t="s">
        <v>31</v>
      </c>
      <c r="B207" s="59" t="s">
        <v>33</v>
      </c>
      <c r="C207" s="91" t="s">
        <v>100</v>
      </c>
      <c r="D207" s="55">
        <v>1551</v>
      </c>
      <c r="E207" s="55" t="s">
        <v>57</v>
      </c>
      <c r="F207" s="66">
        <v>760400.77636112401</v>
      </c>
      <c r="G207" s="66">
        <v>0</v>
      </c>
      <c r="H207" s="67">
        <v>0</v>
      </c>
      <c r="I207" s="67">
        <v>67513.674698414034</v>
      </c>
      <c r="J207" s="67">
        <v>0</v>
      </c>
      <c r="K207" s="67">
        <v>49906.168502003173</v>
      </c>
      <c r="L207" s="67">
        <v>60943.737865476702</v>
      </c>
      <c r="M207" s="67"/>
      <c r="N207" s="67"/>
      <c r="O207" s="67"/>
      <c r="P207" s="67"/>
      <c r="Q207" s="67"/>
      <c r="R207" s="67"/>
      <c r="S207" s="67">
        <f t="shared" si="32"/>
        <v>178363.5810658939</v>
      </c>
      <c r="T207" s="67">
        <f t="shared" si="33"/>
        <v>582037.19529523014</v>
      </c>
      <c r="U207" s="84">
        <f t="shared" si="37"/>
        <v>0.23456522745735173</v>
      </c>
    </row>
    <row r="208" spans="1:21" ht="15.45" customHeight="1" x14ac:dyDescent="0.3">
      <c r="A208" s="82" t="s">
        <v>31</v>
      </c>
      <c r="B208" s="59" t="s">
        <v>33</v>
      </c>
      <c r="C208" s="91" t="s">
        <v>100</v>
      </c>
      <c r="D208" s="55">
        <v>1560</v>
      </c>
      <c r="E208" s="55" t="s">
        <v>84</v>
      </c>
      <c r="F208" s="66"/>
      <c r="G208" s="66">
        <v>1930.2998600000001</v>
      </c>
      <c r="H208" s="67"/>
      <c r="I208" s="67"/>
      <c r="J208" s="67">
        <v>7822.152000000001</v>
      </c>
      <c r="K208" s="67">
        <v>1685.77404</v>
      </c>
      <c r="L208" s="67"/>
      <c r="M208" s="67"/>
      <c r="N208" s="67"/>
      <c r="O208" s="67"/>
      <c r="P208" s="67"/>
      <c r="Q208" s="67"/>
      <c r="R208" s="67"/>
      <c r="S208" s="67">
        <f t="shared" ref="S208" si="42">SUM(G208:R208)</f>
        <v>11438.225900000001</v>
      </c>
      <c r="T208" s="67">
        <f t="shared" ref="T208" si="43">F208-S208</f>
        <v>-11438.225900000001</v>
      </c>
      <c r="U208" s="84"/>
    </row>
    <row r="209" spans="1:21" ht="15.45" customHeight="1" x14ac:dyDescent="0.3">
      <c r="A209" s="82" t="s">
        <v>31</v>
      </c>
      <c r="B209" s="91" t="s">
        <v>34</v>
      </c>
      <c r="C209" s="91" t="s">
        <v>100</v>
      </c>
      <c r="D209" s="55" t="s">
        <v>96</v>
      </c>
      <c r="E209" s="85" t="s">
        <v>101</v>
      </c>
      <c r="F209" s="66">
        <v>2740</v>
      </c>
      <c r="G209" s="66">
        <v>0</v>
      </c>
      <c r="H209" s="67">
        <v>0</v>
      </c>
      <c r="I209" s="67">
        <v>0</v>
      </c>
      <c r="J209" s="67">
        <v>0</v>
      </c>
      <c r="K209" s="67">
        <v>0</v>
      </c>
      <c r="L209" s="67">
        <v>0</v>
      </c>
      <c r="M209" s="67"/>
      <c r="N209" s="67"/>
      <c r="O209" s="67"/>
      <c r="P209" s="67"/>
      <c r="Q209" s="67"/>
      <c r="R209" s="67"/>
      <c r="S209" s="67">
        <f t="shared" si="32"/>
        <v>0</v>
      </c>
      <c r="T209" s="67">
        <f t="shared" si="33"/>
        <v>2740</v>
      </c>
      <c r="U209" s="84">
        <f t="shared" si="37"/>
        <v>0</v>
      </c>
    </row>
    <row r="210" spans="1:21" ht="15.45" customHeight="1" x14ac:dyDescent="0.3">
      <c r="A210" s="82" t="s">
        <v>31</v>
      </c>
      <c r="B210" s="91" t="s">
        <v>34</v>
      </c>
      <c r="C210" s="91" t="s">
        <v>100</v>
      </c>
      <c r="D210" s="55" t="s">
        <v>4</v>
      </c>
      <c r="E210" s="55" t="s">
        <v>58</v>
      </c>
      <c r="F210" s="66">
        <v>1091240.071999999</v>
      </c>
      <c r="G210" s="66">
        <v>89725.922380000018</v>
      </c>
      <c r="H210" s="67">
        <v>94276.834960000022</v>
      </c>
      <c r="I210" s="67">
        <v>98548.75526000002</v>
      </c>
      <c r="J210" s="67">
        <v>102639.89584</v>
      </c>
      <c r="K210" s="67">
        <v>106929.19048</v>
      </c>
      <c r="L210" s="67">
        <v>109267.79144</v>
      </c>
      <c r="M210" s="67"/>
      <c r="N210" s="67"/>
      <c r="O210" s="67"/>
      <c r="P210" s="67"/>
      <c r="Q210" s="67"/>
      <c r="R210" s="67"/>
      <c r="S210" s="67">
        <f t="shared" si="32"/>
        <v>601388.39036000008</v>
      </c>
      <c r="T210" s="67">
        <f t="shared" si="33"/>
        <v>489851.68163999892</v>
      </c>
      <c r="U210" s="84">
        <f t="shared" si="37"/>
        <v>0.55110548612624688</v>
      </c>
    </row>
    <row r="211" spans="1:21" ht="15.45" customHeight="1" x14ac:dyDescent="0.3">
      <c r="A211" s="82" t="s">
        <v>31</v>
      </c>
      <c r="B211" s="91" t="s">
        <v>34</v>
      </c>
      <c r="C211" s="91" t="s">
        <v>100</v>
      </c>
      <c r="D211" s="55" t="s">
        <v>5</v>
      </c>
      <c r="E211" s="55" t="s">
        <v>59</v>
      </c>
      <c r="F211" s="66">
        <v>1829177.6939999999</v>
      </c>
      <c r="G211" s="66">
        <v>132043.30163999999</v>
      </c>
      <c r="H211" s="67">
        <v>138626.44208000001</v>
      </c>
      <c r="I211" s="67">
        <v>140107.3518</v>
      </c>
      <c r="J211" s="67">
        <v>146424.66018000001</v>
      </c>
      <c r="K211" s="67">
        <v>152258.62434000001</v>
      </c>
      <c r="L211" s="67">
        <v>151310.79806</v>
      </c>
      <c r="M211" s="67"/>
      <c r="N211" s="67"/>
      <c r="O211" s="67"/>
      <c r="P211" s="67"/>
      <c r="Q211" s="67"/>
      <c r="R211" s="67"/>
      <c r="S211" s="67">
        <f t="shared" si="32"/>
        <v>860771.17810000014</v>
      </c>
      <c r="T211" s="67">
        <f t="shared" si="33"/>
        <v>968406.51589999977</v>
      </c>
      <c r="U211" s="84">
        <f t="shared" si="37"/>
        <v>0.47057821715378967</v>
      </c>
    </row>
    <row r="212" spans="1:21" ht="15.45" customHeight="1" x14ac:dyDescent="0.3">
      <c r="A212" s="82" t="s">
        <v>31</v>
      </c>
      <c r="B212" s="91" t="s">
        <v>34</v>
      </c>
      <c r="C212" s="91" t="s">
        <v>100</v>
      </c>
      <c r="D212" s="55" t="s">
        <v>6</v>
      </c>
      <c r="E212" s="55" t="s">
        <v>60</v>
      </c>
      <c r="F212" s="66">
        <v>91289.127999999982</v>
      </c>
      <c r="G212" s="66">
        <v>6307.4800000000023</v>
      </c>
      <c r="H212" s="67">
        <v>7570.6200000000008</v>
      </c>
      <c r="I212" s="67">
        <v>6983.7120000000014</v>
      </c>
      <c r="J212" s="67">
        <v>8161.5009999999984</v>
      </c>
      <c r="K212" s="67">
        <v>11637.602000000001</v>
      </c>
      <c r="L212" s="67">
        <v>20847.016</v>
      </c>
      <c r="M212" s="67"/>
      <c r="N212" s="67"/>
      <c r="O212" s="67"/>
      <c r="P212" s="67"/>
      <c r="Q212" s="67"/>
      <c r="R212" s="67"/>
      <c r="S212" s="67">
        <f t="shared" si="32"/>
        <v>61507.930999999997</v>
      </c>
      <c r="T212" s="67">
        <f t="shared" si="33"/>
        <v>29781.196999999986</v>
      </c>
      <c r="U212" s="84">
        <f t="shared" si="37"/>
        <v>0.67377060497280694</v>
      </c>
    </row>
    <row r="213" spans="1:21" ht="15.45" customHeight="1" x14ac:dyDescent="0.3">
      <c r="A213" s="82" t="s">
        <v>31</v>
      </c>
      <c r="B213" s="91" t="s">
        <v>34</v>
      </c>
      <c r="C213" s="91" t="s">
        <v>100</v>
      </c>
      <c r="D213" s="55" t="s">
        <v>7</v>
      </c>
      <c r="E213" s="55" t="s">
        <v>61</v>
      </c>
      <c r="F213" s="66">
        <v>240895.86800000019</v>
      </c>
      <c r="G213" s="66">
        <v>773.50200000000007</v>
      </c>
      <c r="H213" s="67">
        <v>1461.79</v>
      </c>
      <c r="I213" s="67">
        <v>614.58200000000011</v>
      </c>
      <c r="J213" s="67">
        <v>8755.1219999999994</v>
      </c>
      <c r="K213" s="67">
        <v>49794.020000000011</v>
      </c>
      <c r="L213" s="67">
        <v>3867.5100000000011</v>
      </c>
      <c r="M213" s="67"/>
      <c r="N213" s="67"/>
      <c r="O213" s="67"/>
      <c r="P213" s="67"/>
      <c r="Q213" s="67"/>
      <c r="R213" s="67"/>
      <c r="S213" s="67">
        <f t="shared" si="32"/>
        <v>65266.526000000013</v>
      </c>
      <c r="T213" s="67">
        <f t="shared" si="33"/>
        <v>175629.34200000018</v>
      </c>
      <c r="U213" s="84">
        <f t="shared" si="37"/>
        <v>0.27093252591613554</v>
      </c>
    </row>
    <row r="214" spans="1:21" ht="15.45" customHeight="1" x14ac:dyDescent="0.3">
      <c r="A214" s="82" t="s">
        <v>31</v>
      </c>
      <c r="B214" s="91" t="s">
        <v>34</v>
      </c>
      <c r="C214" s="91" t="s">
        <v>100</v>
      </c>
      <c r="D214" s="55" t="s">
        <v>8</v>
      </c>
      <c r="E214" s="55" t="s">
        <v>62</v>
      </c>
      <c r="F214" s="66">
        <v>13343.80000000005</v>
      </c>
      <c r="G214" s="66">
        <v>1341.4711199999999</v>
      </c>
      <c r="H214" s="67">
        <v>699.19868000000019</v>
      </c>
      <c r="I214" s="67">
        <v>908.83882000000017</v>
      </c>
      <c r="J214" s="67">
        <v>472.44724000000008</v>
      </c>
      <c r="K214" s="67">
        <v>161.02158</v>
      </c>
      <c r="L214" s="67">
        <v>1085.83734</v>
      </c>
      <c r="M214" s="67"/>
      <c r="N214" s="67"/>
      <c r="O214" s="67"/>
      <c r="P214" s="67"/>
      <c r="Q214" s="67"/>
      <c r="R214" s="67"/>
      <c r="S214" s="67">
        <f t="shared" ref="S214:S259" si="44">SUM(G214:R214)</f>
        <v>4668.8147800000006</v>
      </c>
      <c r="T214" s="67">
        <f t="shared" ref="T214:T259" si="45">F214-S214</f>
        <v>8674.9852200000496</v>
      </c>
      <c r="U214" s="84">
        <f t="shared" si="37"/>
        <v>0.34988644763860244</v>
      </c>
    </row>
    <row r="215" spans="1:21" ht="15.45" customHeight="1" x14ac:dyDescent="0.3">
      <c r="A215" s="82" t="s">
        <v>31</v>
      </c>
      <c r="B215" s="91" t="s">
        <v>34</v>
      </c>
      <c r="C215" s="91" t="s">
        <v>100</v>
      </c>
      <c r="D215" s="55" t="s">
        <v>9</v>
      </c>
      <c r="E215" s="55" t="s">
        <v>63</v>
      </c>
      <c r="F215" s="66">
        <v>1092375.0906959979</v>
      </c>
      <c r="G215" s="66">
        <v>79129.194320000053</v>
      </c>
      <c r="H215" s="67">
        <v>83402.24350000007</v>
      </c>
      <c r="I215" s="67">
        <v>84764.059119999991</v>
      </c>
      <c r="J215" s="67">
        <v>88489.83988</v>
      </c>
      <c r="K215" s="67">
        <v>92840.09404000004</v>
      </c>
      <c r="L215" s="67">
        <v>96850.832059999986</v>
      </c>
      <c r="M215" s="67"/>
      <c r="N215" s="67"/>
      <c r="O215" s="67"/>
      <c r="P215" s="67"/>
      <c r="Q215" s="67"/>
      <c r="R215" s="67"/>
      <c r="S215" s="67">
        <f t="shared" si="44"/>
        <v>525476.26292000012</v>
      </c>
      <c r="T215" s="67">
        <f t="shared" si="45"/>
        <v>566898.82777599781</v>
      </c>
      <c r="U215" s="84">
        <f t="shared" si="37"/>
        <v>0.48104013666697321</v>
      </c>
    </row>
    <row r="216" spans="1:21" ht="15.45" customHeight="1" x14ac:dyDescent="0.3">
      <c r="A216" s="82" t="s">
        <v>31</v>
      </c>
      <c r="B216" s="91" t="s">
        <v>34</v>
      </c>
      <c r="C216" s="91" t="s">
        <v>100</v>
      </c>
      <c r="D216" s="55" t="s">
        <v>10</v>
      </c>
      <c r="E216" s="55" t="s">
        <v>64</v>
      </c>
      <c r="F216" s="66">
        <v>289289.19999999931</v>
      </c>
      <c r="G216" s="66">
        <v>21944.802480000031</v>
      </c>
      <c r="H216" s="67">
        <v>22517.300820000019</v>
      </c>
      <c r="I216" s="67">
        <v>23319.389240000019</v>
      </c>
      <c r="J216" s="67">
        <v>23188.039120000019</v>
      </c>
      <c r="K216" s="67">
        <v>19341.934000000001</v>
      </c>
      <c r="L216" s="67">
        <v>19105.661060000009</v>
      </c>
      <c r="M216" s="67"/>
      <c r="N216" s="67"/>
      <c r="O216" s="67"/>
      <c r="P216" s="67"/>
      <c r="Q216" s="67"/>
      <c r="R216" s="67"/>
      <c r="S216" s="67">
        <f t="shared" si="44"/>
        <v>129417.12672000009</v>
      </c>
      <c r="T216" s="67">
        <f t="shared" si="45"/>
        <v>159872.07327999923</v>
      </c>
      <c r="U216" s="84">
        <f t="shared" si="37"/>
        <v>0.44736245501041999</v>
      </c>
    </row>
    <row r="217" spans="1:21" ht="15.45" customHeight="1" x14ac:dyDescent="0.3">
      <c r="A217" s="82" t="s">
        <v>31</v>
      </c>
      <c r="B217" s="91" t="s">
        <v>34</v>
      </c>
      <c r="C217" s="91" t="s">
        <v>100</v>
      </c>
      <c r="D217" s="55" t="s">
        <v>11</v>
      </c>
      <c r="E217" s="55" t="s">
        <v>65</v>
      </c>
      <c r="F217" s="66">
        <v>37357.159999999967</v>
      </c>
      <c r="G217" s="66">
        <v>2863.4397399999998</v>
      </c>
      <c r="H217" s="67">
        <v>1273.6753000000001</v>
      </c>
      <c r="I217" s="67">
        <v>433.62691999999993</v>
      </c>
      <c r="J217" s="67">
        <v>1751.07098</v>
      </c>
      <c r="K217" s="67">
        <v>6269.4789400000027</v>
      </c>
      <c r="L217" s="67">
        <v>5308.1554200000019</v>
      </c>
      <c r="M217" s="67"/>
      <c r="N217" s="67"/>
      <c r="O217" s="67"/>
      <c r="P217" s="67"/>
      <c r="Q217" s="67"/>
      <c r="R217" s="67"/>
      <c r="S217" s="67">
        <f t="shared" si="44"/>
        <v>17899.447300000003</v>
      </c>
      <c r="T217" s="67">
        <f t="shared" si="45"/>
        <v>19457.712699999964</v>
      </c>
      <c r="U217" s="84">
        <f t="shared" si="37"/>
        <v>0.47914368490538412</v>
      </c>
    </row>
    <row r="218" spans="1:21" ht="15.45" customHeight="1" x14ac:dyDescent="0.3">
      <c r="A218" s="82" t="s">
        <v>31</v>
      </c>
      <c r="B218" s="91" t="s">
        <v>34</v>
      </c>
      <c r="C218" s="91" t="s">
        <v>100</v>
      </c>
      <c r="D218" s="55" t="s">
        <v>12</v>
      </c>
      <c r="E218" s="55" t="s">
        <v>66</v>
      </c>
      <c r="F218" s="66">
        <v>19892.400000000009</v>
      </c>
      <c r="G218" s="66">
        <v>968.35162000000003</v>
      </c>
      <c r="H218" s="67">
        <v>2372.8920600000001</v>
      </c>
      <c r="I218" s="67">
        <v>2268.3857200000002</v>
      </c>
      <c r="J218" s="67">
        <v>2187.4022799999998</v>
      </c>
      <c r="K218" s="67">
        <v>1201.7064600000001</v>
      </c>
      <c r="L218" s="67">
        <v>1484.8799799999999</v>
      </c>
      <c r="M218" s="67"/>
      <c r="N218" s="67"/>
      <c r="O218" s="67"/>
      <c r="P218" s="67"/>
      <c r="Q218" s="67"/>
      <c r="R218" s="67"/>
      <c r="S218" s="67">
        <f t="shared" si="44"/>
        <v>10483.618119999999</v>
      </c>
      <c r="T218" s="67">
        <f t="shared" si="45"/>
        <v>9408.7818800000096</v>
      </c>
      <c r="U218" s="84">
        <f t="shared" si="37"/>
        <v>0.52701625344352587</v>
      </c>
    </row>
    <row r="219" spans="1:21" ht="15.45" customHeight="1" x14ac:dyDescent="0.3">
      <c r="A219" s="82" t="s">
        <v>31</v>
      </c>
      <c r="B219" s="91" t="s">
        <v>34</v>
      </c>
      <c r="C219" s="91" t="s">
        <v>100</v>
      </c>
      <c r="D219" s="55" t="s">
        <v>13</v>
      </c>
      <c r="E219" s="55" t="s">
        <v>67</v>
      </c>
      <c r="F219" s="66">
        <v>881712.54600000149</v>
      </c>
      <c r="G219" s="66">
        <v>95965.250359999976</v>
      </c>
      <c r="H219" s="67">
        <v>85102.961500000019</v>
      </c>
      <c r="I219" s="67">
        <v>86246.607360000125</v>
      </c>
      <c r="J219" s="67">
        <v>49663.426120000069</v>
      </c>
      <c r="K219" s="67">
        <v>58234.017340000057</v>
      </c>
      <c r="L219" s="67">
        <v>66110.018560000055</v>
      </c>
      <c r="M219" s="67"/>
      <c r="N219" s="67"/>
      <c r="O219" s="67"/>
      <c r="P219" s="67"/>
      <c r="Q219" s="67"/>
      <c r="R219" s="67"/>
      <c r="S219" s="67">
        <f t="shared" si="44"/>
        <v>441322.28124000033</v>
      </c>
      <c r="T219" s="67">
        <f t="shared" si="45"/>
        <v>440390.26476000116</v>
      </c>
      <c r="U219" s="84">
        <f t="shared" si="37"/>
        <v>0.50052852626642741</v>
      </c>
    </row>
    <row r="220" spans="1:21" ht="15.45" customHeight="1" x14ac:dyDescent="0.3">
      <c r="A220" s="82" t="s">
        <v>31</v>
      </c>
      <c r="B220" s="91" t="s">
        <v>34</v>
      </c>
      <c r="C220" s="91" t="s">
        <v>100</v>
      </c>
      <c r="D220" s="55" t="s">
        <v>14</v>
      </c>
      <c r="E220" s="55" t="s">
        <v>68</v>
      </c>
      <c r="F220" s="66">
        <v>900361.26000000397</v>
      </c>
      <c r="G220" s="66">
        <v>54705.922099999952</v>
      </c>
      <c r="H220" s="67">
        <v>71754.336359999957</v>
      </c>
      <c r="I220" s="67">
        <v>79949.246179999944</v>
      </c>
      <c r="J220" s="67">
        <v>104436.81523999981</v>
      </c>
      <c r="K220" s="67">
        <v>102954.9629599997</v>
      </c>
      <c r="L220" s="67">
        <v>68400.754459999924</v>
      </c>
      <c r="M220" s="67"/>
      <c r="N220" s="67"/>
      <c r="O220" s="67"/>
      <c r="P220" s="67"/>
      <c r="Q220" s="67"/>
      <c r="R220" s="67"/>
      <c r="S220" s="67">
        <f t="shared" si="44"/>
        <v>482202.03729999927</v>
      </c>
      <c r="T220" s="67">
        <f t="shared" si="45"/>
        <v>418159.2227000047</v>
      </c>
      <c r="U220" s="84">
        <f t="shared" si="37"/>
        <v>0.5355650656270986</v>
      </c>
    </row>
    <row r="221" spans="1:21" ht="15.45" customHeight="1" x14ac:dyDescent="0.3">
      <c r="A221" s="82" t="s">
        <v>31</v>
      </c>
      <c r="B221" s="91" t="s">
        <v>34</v>
      </c>
      <c r="C221" s="91" t="s">
        <v>100</v>
      </c>
      <c r="D221" s="55" t="s">
        <v>15</v>
      </c>
      <c r="E221" s="55" t="s">
        <v>69</v>
      </c>
      <c r="F221" s="66">
        <v>251806.00000000009</v>
      </c>
      <c r="G221" s="66">
        <v>5208.0221199999987</v>
      </c>
      <c r="H221" s="67">
        <v>8128.4812600000032</v>
      </c>
      <c r="I221" s="67">
        <v>17324.855599999999</v>
      </c>
      <c r="J221" s="67">
        <v>17180.74256000001</v>
      </c>
      <c r="K221" s="67">
        <v>40007.000300000007</v>
      </c>
      <c r="L221" s="67">
        <v>9930.5409000000036</v>
      </c>
      <c r="M221" s="67"/>
      <c r="N221" s="67"/>
      <c r="O221" s="67"/>
      <c r="P221" s="67"/>
      <c r="Q221" s="67"/>
      <c r="R221" s="67"/>
      <c r="S221" s="67">
        <f t="shared" si="44"/>
        <v>97779.642740000025</v>
      </c>
      <c r="T221" s="67">
        <f t="shared" si="45"/>
        <v>154026.35726000008</v>
      </c>
      <c r="U221" s="84">
        <f t="shared" si="37"/>
        <v>0.38831339499455925</v>
      </c>
    </row>
    <row r="222" spans="1:21" ht="15.45" customHeight="1" x14ac:dyDescent="0.3">
      <c r="A222" s="82" t="s">
        <v>31</v>
      </c>
      <c r="B222" s="91" t="s">
        <v>34</v>
      </c>
      <c r="C222" s="91" t="s">
        <v>100</v>
      </c>
      <c r="D222" s="55" t="s">
        <v>16</v>
      </c>
      <c r="E222" s="55" t="s">
        <v>70</v>
      </c>
      <c r="F222" s="66">
        <v>173098.6779999999</v>
      </c>
      <c r="G222" s="66">
        <v>11703.425020000001</v>
      </c>
      <c r="H222" s="67">
        <v>9593.4304799999973</v>
      </c>
      <c r="I222" s="67">
        <v>14298.11460000001</v>
      </c>
      <c r="J222" s="67">
        <v>8733.2787200000021</v>
      </c>
      <c r="K222" s="67">
        <v>12689.09892</v>
      </c>
      <c r="L222" s="67">
        <v>18667.915919999999</v>
      </c>
      <c r="M222" s="67"/>
      <c r="N222" s="67"/>
      <c r="O222" s="67"/>
      <c r="P222" s="67"/>
      <c r="Q222" s="67"/>
      <c r="R222" s="67"/>
      <c r="S222" s="67">
        <f t="shared" si="44"/>
        <v>75685.263660000011</v>
      </c>
      <c r="T222" s="67">
        <f t="shared" si="45"/>
        <v>97413.414339999887</v>
      </c>
      <c r="U222" s="84">
        <f t="shared" si="37"/>
        <v>0.43723767584175344</v>
      </c>
    </row>
    <row r="223" spans="1:21" ht="15.45" customHeight="1" x14ac:dyDescent="0.3">
      <c r="A223" s="82" t="s">
        <v>31</v>
      </c>
      <c r="B223" s="91" t="s">
        <v>34</v>
      </c>
      <c r="C223" s="91" t="s">
        <v>100</v>
      </c>
      <c r="D223" s="55" t="s">
        <v>17</v>
      </c>
      <c r="E223" s="55" t="s">
        <v>71</v>
      </c>
      <c r="F223" s="66">
        <v>573473.7799999998</v>
      </c>
      <c r="G223" s="66">
        <v>20685.498480000009</v>
      </c>
      <c r="H223" s="67">
        <v>27168.069960000001</v>
      </c>
      <c r="I223" s="67">
        <v>97695.974100000007</v>
      </c>
      <c r="J223" s="67">
        <v>31565.50144</v>
      </c>
      <c r="K223" s="67">
        <v>43527.374220000027</v>
      </c>
      <c r="L223" s="67">
        <v>30958.785980000001</v>
      </c>
      <c r="M223" s="67"/>
      <c r="N223" s="67"/>
      <c r="O223" s="67"/>
      <c r="P223" s="67"/>
      <c r="Q223" s="67"/>
      <c r="R223" s="67"/>
      <c r="S223" s="67">
        <f t="shared" si="44"/>
        <v>251601.20418000006</v>
      </c>
      <c r="T223" s="67">
        <f t="shared" si="45"/>
        <v>321872.57581999974</v>
      </c>
      <c r="U223" s="84">
        <f t="shared" ref="U223:U259" si="46">S223/F223</f>
        <v>0.43873183562115109</v>
      </c>
    </row>
    <row r="224" spans="1:21" ht="15.45" customHeight="1" x14ac:dyDescent="0.3">
      <c r="A224" s="82" t="s">
        <v>31</v>
      </c>
      <c r="B224" s="91" t="s">
        <v>34</v>
      </c>
      <c r="C224" s="91" t="s">
        <v>100</v>
      </c>
      <c r="D224" s="55" t="s">
        <v>18</v>
      </c>
      <c r="E224" s="55" t="s">
        <v>72</v>
      </c>
      <c r="F224" s="66">
        <v>33090.980000000083</v>
      </c>
      <c r="G224" s="66">
        <v>2703.2017999999998</v>
      </c>
      <c r="H224" s="67">
        <v>1640.5613000000001</v>
      </c>
      <c r="I224" s="67">
        <v>1694.257080000001</v>
      </c>
      <c r="J224" s="67">
        <v>1540.255380000001</v>
      </c>
      <c r="K224" s="67">
        <v>7831.3830599999992</v>
      </c>
      <c r="L224" s="67">
        <v>1999.767080000001</v>
      </c>
      <c r="M224" s="67"/>
      <c r="N224" s="67"/>
      <c r="O224" s="67"/>
      <c r="P224" s="67"/>
      <c r="Q224" s="67"/>
      <c r="R224" s="67"/>
      <c r="S224" s="67">
        <f t="shared" si="44"/>
        <v>17409.425700000003</v>
      </c>
      <c r="T224" s="67">
        <f t="shared" si="45"/>
        <v>15681.55430000008</v>
      </c>
      <c r="U224" s="84">
        <f t="shared" si="46"/>
        <v>0.52610789103253996</v>
      </c>
    </row>
    <row r="225" spans="1:21" ht="15.45" customHeight="1" x14ac:dyDescent="0.3">
      <c r="A225" s="82" t="s">
        <v>31</v>
      </c>
      <c r="B225" s="91" t="s">
        <v>34</v>
      </c>
      <c r="C225" s="91" t="s">
        <v>100</v>
      </c>
      <c r="D225" s="55" t="s">
        <v>19</v>
      </c>
      <c r="E225" s="55" t="s">
        <v>73</v>
      </c>
      <c r="F225" s="66">
        <v>435657.25999999768</v>
      </c>
      <c r="G225" s="66">
        <v>10707.17197999999</v>
      </c>
      <c r="H225" s="67">
        <v>14625.76928</v>
      </c>
      <c r="I225" s="67">
        <v>15843.00058</v>
      </c>
      <c r="J225" s="67">
        <v>20754.22864000003</v>
      </c>
      <c r="K225" s="67">
        <v>47546.499379999957</v>
      </c>
      <c r="L225" s="67">
        <v>21293.375700000011</v>
      </c>
      <c r="M225" s="67"/>
      <c r="N225" s="67"/>
      <c r="O225" s="67"/>
      <c r="P225" s="67"/>
      <c r="Q225" s="67"/>
      <c r="R225" s="67"/>
      <c r="S225" s="67">
        <f t="shared" si="44"/>
        <v>130770.04556</v>
      </c>
      <c r="T225" s="67">
        <f t="shared" si="45"/>
        <v>304887.21443999768</v>
      </c>
      <c r="U225" s="84">
        <f t="shared" si="46"/>
        <v>0.30016725891357965</v>
      </c>
    </row>
    <row r="226" spans="1:21" ht="15.45" customHeight="1" x14ac:dyDescent="0.3">
      <c r="A226" s="82" t="s">
        <v>31</v>
      </c>
      <c r="B226" s="91" t="s">
        <v>34</v>
      </c>
      <c r="C226" s="91" t="s">
        <v>100</v>
      </c>
      <c r="D226" s="55" t="s">
        <v>20</v>
      </c>
      <c r="E226" s="55" t="s">
        <v>74</v>
      </c>
      <c r="F226" s="66">
        <v>52060</v>
      </c>
      <c r="G226" s="66">
        <v>5416.9443800000008</v>
      </c>
      <c r="H226" s="67">
        <v>3392.5611399999998</v>
      </c>
      <c r="I226" s="67">
        <v>590.43712000000016</v>
      </c>
      <c r="J226" s="67">
        <v>419.18711999999999</v>
      </c>
      <c r="K226" s="67">
        <v>1227.1473599999999</v>
      </c>
      <c r="L226" s="67">
        <v>25303.478040000009</v>
      </c>
      <c r="M226" s="67"/>
      <c r="N226" s="67"/>
      <c r="O226" s="67"/>
      <c r="P226" s="67"/>
      <c r="Q226" s="67"/>
      <c r="R226" s="67"/>
      <c r="S226" s="67">
        <f t="shared" si="44"/>
        <v>36349.755160000015</v>
      </c>
      <c r="T226" s="67">
        <f t="shared" si="45"/>
        <v>15710.244839999985</v>
      </c>
      <c r="U226" s="84">
        <f t="shared" si="46"/>
        <v>0.69822810526315815</v>
      </c>
    </row>
    <row r="227" spans="1:21" ht="15.45" customHeight="1" x14ac:dyDescent="0.3">
      <c r="A227" s="82" t="s">
        <v>31</v>
      </c>
      <c r="B227" s="91" t="s">
        <v>34</v>
      </c>
      <c r="C227" s="91" t="s">
        <v>100</v>
      </c>
      <c r="D227" s="55" t="s">
        <v>21</v>
      </c>
      <c r="E227" s="55" t="s">
        <v>75</v>
      </c>
      <c r="F227" s="66">
        <v>26304</v>
      </c>
      <c r="G227" s="66">
        <v>118.916</v>
      </c>
      <c r="H227" s="67">
        <v>3710.318940000001</v>
      </c>
      <c r="I227" s="67">
        <v>1235.0741800000001</v>
      </c>
      <c r="J227" s="67">
        <v>11847.8559</v>
      </c>
      <c r="K227" s="67">
        <v>8163.2710400000014</v>
      </c>
      <c r="L227" s="67">
        <v>6735.5447200000008</v>
      </c>
      <c r="M227" s="67"/>
      <c r="N227" s="67"/>
      <c r="O227" s="67"/>
      <c r="P227" s="67"/>
      <c r="Q227" s="67"/>
      <c r="R227" s="67"/>
      <c r="S227" s="67">
        <f t="shared" si="44"/>
        <v>31810.980780000002</v>
      </c>
      <c r="T227" s="67">
        <f t="shared" si="45"/>
        <v>-5506.9807800000017</v>
      </c>
      <c r="U227" s="84">
        <f t="shared" si="46"/>
        <v>1.2093590625000001</v>
      </c>
    </row>
    <row r="228" spans="1:21" ht="15.45" customHeight="1" x14ac:dyDescent="0.3">
      <c r="A228" s="82" t="s">
        <v>31</v>
      </c>
      <c r="B228" s="91" t="s">
        <v>34</v>
      </c>
      <c r="C228" s="91" t="s">
        <v>100</v>
      </c>
      <c r="D228" s="55" t="s">
        <v>22</v>
      </c>
      <c r="E228" s="55" t="s">
        <v>76</v>
      </c>
      <c r="F228" s="66">
        <v>34976.10000000002</v>
      </c>
      <c r="G228" s="66">
        <v>312.49151999999998</v>
      </c>
      <c r="H228" s="67">
        <v>16018.22906</v>
      </c>
      <c r="I228" s="67">
        <v>979.08145999999999</v>
      </c>
      <c r="J228" s="67">
        <v>1027.53836</v>
      </c>
      <c r="K228" s="67">
        <v>8313.7216999999982</v>
      </c>
      <c r="L228" s="67">
        <v>485.37455999999997</v>
      </c>
      <c r="M228" s="67"/>
      <c r="N228" s="67"/>
      <c r="O228" s="67"/>
      <c r="P228" s="67"/>
      <c r="Q228" s="67"/>
      <c r="R228" s="67"/>
      <c r="S228" s="67">
        <f t="shared" si="44"/>
        <v>27136.436659999996</v>
      </c>
      <c r="T228" s="67">
        <f t="shared" si="45"/>
        <v>7839.6633400000246</v>
      </c>
      <c r="U228" s="84">
        <f t="shared" si="46"/>
        <v>0.77585656090873423</v>
      </c>
    </row>
    <row r="229" spans="1:21" ht="15.45" customHeight="1" x14ac:dyDescent="0.3">
      <c r="A229" s="82" t="s">
        <v>31</v>
      </c>
      <c r="B229" s="91" t="s">
        <v>34</v>
      </c>
      <c r="C229" s="91" t="s">
        <v>100</v>
      </c>
      <c r="D229" s="55" t="s">
        <v>23</v>
      </c>
      <c r="E229" s="55" t="s">
        <v>77</v>
      </c>
      <c r="F229" s="66">
        <v>9954.420000000011</v>
      </c>
      <c r="G229" s="66">
        <v>164.70414</v>
      </c>
      <c r="H229" s="67">
        <v>156.19644</v>
      </c>
      <c r="I229" s="67">
        <v>132.64340000000001</v>
      </c>
      <c r="J229" s="67">
        <v>184.66229999999999</v>
      </c>
      <c r="K229" s="67">
        <v>173.99</v>
      </c>
      <c r="L229" s="67">
        <v>422.45319999999998</v>
      </c>
      <c r="M229" s="67"/>
      <c r="N229" s="67"/>
      <c r="O229" s="67"/>
      <c r="P229" s="67"/>
      <c r="Q229" s="67"/>
      <c r="R229" s="67"/>
      <c r="S229" s="67">
        <f t="shared" si="44"/>
        <v>1234.64948</v>
      </c>
      <c r="T229" s="67">
        <f t="shared" si="45"/>
        <v>8719.7705200000109</v>
      </c>
      <c r="U229" s="84">
        <f t="shared" si="46"/>
        <v>0.12403027800715649</v>
      </c>
    </row>
    <row r="230" spans="1:21" ht="15.45" customHeight="1" x14ac:dyDescent="0.3">
      <c r="A230" s="82" t="s">
        <v>31</v>
      </c>
      <c r="B230" s="91" t="s">
        <v>34</v>
      </c>
      <c r="C230" s="91" t="s">
        <v>100</v>
      </c>
      <c r="D230" s="55" t="s">
        <v>24</v>
      </c>
      <c r="E230" s="55" t="s">
        <v>78</v>
      </c>
      <c r="F230" s="66">
        <v>227693.45200000051</v>
      </c>
      <c r="G230" s="66">
        <v>9780.3888999999908</v>
      </c>
      <c r="H230" s="67">
        <v>12213.98565999998</v>
      </c>
      <c r="I230" s="67">
        <v>15305.07281999997</v>
      </c>
      <c r="J230" s="67">
        <v>11476.67357999999</v>
      </c>
      <c r="K230" s="67">
        <v>14571.78305999998</v>
      </c>
      <c r="L230" s="67">
        <v>14440.345259999949</v>
      </c>
      <c r="M230" s="67"/>
      <c r="N230" s="67"/>
      <c r="O230" s="67"/>
      <c r="P230" s="67"/>
      <c r="Q230" s="67"/>
      <c r="R230" s="67"/>
      <c r="S230" s="67">
        <f t="shared" si="44"/>
        <v>77788.249279999858</v>
      </c>
      <c r="T230" s="67">
        <f t="shared" si="45"/>
        <v>149905.20272000064</v>
      </c>
      <c r="U230" s="84">
        <f t="shared" si="46"/>
        <v>0.34163586434624255</v>
      </c>
    </row>
    <row r="231" spans="1:21" ht="15.45" customHeight="1" x14ac:dyDescent="0.3">
      <c r="A231" s="82" t="s">
        <v>31</v>
      </c>
      <c r="B231" s="91" t="s">
        <v>34</v>
      </c>
      <c r="C231" s="91" t="s">
        <v>100</v>
      </c>
      <c r="D231" s="55" t="s">
        <v>25</v>
      </c>
      <c r="E231" s="55" t="s">
        <v>79</v>
      </c>
      <c r="F231" s="66">
        <v>19527.979999999909</v>
      </c>
      <c r="G231" s="66">
        <v>836.49734000000001</v>
      </c>
      <c r="H231" s="67">
        <v>165.25762</v>
      </c>
      <c r="I231" s="67">
        <v>259.22318000000001</v>
      </c>
      <c r="J231" s="67">
        <v>5441.0591199999963</v>
      </c>
      <c r="K231" s="67">
        <v>207.11660000000001</v>
      </c>
      <c r="L231" s="67">
        <v>1037.4873</v>
      </c>
      <c r="M231" s="67"/>
      <c r="N231" s="67"/>
      <c r="O231" s="67"/>
      <c r="P231" s="67"/>
      <c r="Q231" s="67"/>
      <c r="R231" s="67"/>
      <c r="S231" s="67">
        <f t="shared" si="44"/>
        <v>7946.6411599999965</v>
      </c>
      <c r="T231" s="67">
        <f t="shared" si="45"/>
        <v>11581.338839999913</v>
      </c>
      <c r="U231" s="84">
        <f t="shared" si="46"/>
        <v>0.40693615827136415</v>
      </c>
    </row>
    <row r="232" spans="1:21" s="90" customFormat="1" ht="15.45" customHeight="1" x14ac:dyDescent="0.3">
      <c r="A232" s="86" t="s">
        <v>32</v>
      </c>
      <c r="B232" s="58" t="s">
        <v>54</v>
      </c>
      <c r="C232" s="92"/>
      <c r="D232" s="58"/>
      <c r="E232" s="87"/>
      <c r="F232" s="65">
        <f>SUM(F233:F259)</f>
        <v>8435971.7412001416</v>
      </c>
      <c r="G232" s="65">
        <f>SUM(G233:G259)</f>
        <v>496559.74024999992</v>
      </c>
      <c r="H232" s="65">
        <f t="shared" ref="H232:R232" si="47">SUM(H233:H259)</f>
        <v>541746.10699999984</v>
      </c>
      <c r="I232" s="65">
        <f t="shared" si="47"/>
        <v>682731.82314232655</v>
      </c>
      <c r="J232" s="65">
        <f t="shared" si="47"/>
        <v>663861.60400000005</v>
      </c>
      <c r="K232" s="65">
        <f t="shared" si="47"/>
        <v>759998.04852000193</v>
      </c>
      <c r="L232" s="65">
        <f t="shared" si="47"/>
        <v>657975.27343733236</v>
      </c>
      <c r="M232" s="65">
        <f t="shared" si="47"/>
        <v>0</v>
      </c>
      <c r="N232" s="65">
        <f t="shared" si="47"/>
        <v>0</v>
      </c>
      <c r="O232" s="65">
        <f t="shared" si="47"/>
        <v>0</v>
      </c>
      <c r="P232" s="65">
        <f t="shared" si="47"/>
        <v>0</v>
      </c>
      <c r="Q232" s="65">
        <f t="shared" si="47"/>
        <v>0</v>
      </c>
      <c r="R232" s="65">
        <f t="shared" si="47"/>
        <v>0</v>
      </c>
      <c r="S232" s="64">
        <f t="shared" si="44"/>
        <v>3802872.5963496608</v>
      </c>
      <c r="T232" s="64">
        <f t="shared" si="45"/>
        <v>4633099.1448504813</v>
      </c>
      <c r="U232" s="76">
        <f t="shared" si="46"/>
        <v>0.45079247690896673</v>
      </c>
    </row>
    <row r="233" spans="1:21" ht="15.45" customHeight="1" x14ac:dyDescent="0.3">
      <c r="A233" s="82" t="s">
        <v>32</v>
      </c>
      <c r="B233" s="59" t="s">
        <v>33</v>
      </c>
      <c r="C233" s="91" t="s">
        <v>100</v>
      </c>
      <c r="D233" s="55" t="s">
        <v>2</v>
      </c>
      <c r="E233" s="59" t="s">
        <v>55</v>
      </c>
      <c r="F233" s="66">
        <v>285592.82500000001</v>
      </c>
      <c r="G233" s="66">
        <v>0</v>
      </c>
      <c r="H233" s="67">
        <v>0</v>
      </c>
      <c r="I233" s="67">
        <v>5837.9874</v>
      </c>
      <c r="J233" s="67">
        <v>78934.516499999983</v>
      </c>
      <c r="K233" s="67">
        <v>0</v>
      </c>
      <c r="L233" s="67">
        <v>0</v>
      </c>
      <c r="M233" s="67"/>
      <c r="N233" s="67"/>
      <c r="O233" s="67"/>
      <c r="P233" s="67"/>
      <c r="Q233" s="67"/>
      <c r="R233" s="67"/>
      <c r="S233" s="67">
        <f t="shared" si="44"/>
        <v>84772.503899999982</v>
      </c>
      <c r="T233" s="67">
        <f t="shared" si="45"/>
        <v>200820.32110000003</v>
      </c>
      <c r="U233" s="84">
        <f t="shared" si="46"/>
        <v>0.29682994977202237</v>
      </c>
    </row>
    <row r="234" spans="1:21" ht="15.45" customHeight="1" x14ac:dyDescent="0.3">
      <c r="A234" s="82" t="s">
        <v>32</v>
      </c>
      <c r="B234" s="59" t="s">
        <v>33</v>
      </c>
      <c r="C234" s="91" t="s">
        <v>100</v>
      </c>
      <c r="D234" s="55" t="s">
        <v>3</v>
      </c>
      <c r="E234" s="55" t="s">
        <v>56</v>
      </c>
      <c r="F234" s="66">
        <v>24500</v>
      </c>
      <c r="G234" s="66">
        <v>0</v>
      </c>
      <c r="H234" s="67">
        <v>0</v>
      </c>
      <c r="I234" s="67">
        <v>0</v>
      </c>
      <c r="J234" s="67">
        <v>0</v>
      </c>
      <c r="K234" s="67">
        <v>11162.7194</v>
      </c>
      <c r="L234" s="67">
        <v>0</v>
      </c>
      <c r="M234" s="67"/>
      <c r="N234" s="67"/>
      <c r="O234" s="67"/>
      <c r="P234" s="67"/>
      <c r="Q234" s="67"/>
      <c r="R234" s="67"/>
      <c r="S234" s="67">
        <f t="shared" si="44"/>
        <v>11162.7194</v>
      </c>
      <c r="T234" s="67">
        <f t="shared" si="45"/>
        <v>13337.2806</v>
      </c>
      <c r="U234" s="84">
        <f t="shared" si="46"/>
        <v>0.4556212</v>
      </c>
    </row>
    <row r="235" spans="1:21" ht="15.45" customHeight="1" x14ac:dyDescent="0.3">
      <c r="A235" s="82" t="s">
        <v>32</v>
      </c>
      <c r="B235" s="59" t="s">
        <v>33</v>
      </c>
      <c r="C235" s="91" t="s">
        <v>100</v>
      </c>
      <c r="D235" s="55">
        <v>1551</v>
      </c>
      <c r="E235" s="55" t="s">
        <v>57</v>
      </c>
      <c r="F235" s="66">
        <v>679920.40222013823</v>
      </c>
      <c r="G235" s="66">
        <v>0</v>
      </c>
      <c r="H235" s="67">
        <v>0</v>
      </c>
      <c r="I235" s="67">
        <v>60368.066792326463</v>
      </c>
      <c r="J235" s="67">
        <v>0</v>
      </c>
      <c r="K235" s="67">
        <v>44624.128770001582</v>
      </c>
      <c r="L235" s="67">
        <v>54493.488237332713</v>
      </c>
      <c r="M235" s="67"/>
      <c r="N235" s="67"/>
      <c r="O235" s="67"/>
      <c r="P235" s="67"/>
      <c r="Q235" s="67"/>
      <c r="R235" s="67"/>
      <c r="S235" s="67">
        <f t="shared" si="44"/>
        <v>159485.68379966076</v>
      </c>
      <c r="T235" s="67">
        <f t="shared" si="45"/>
        <v>520434.71842047747</v>
      </c>
      <c r="U235" s="84">
        <f t="shared" si="46"/>
        <v>0.23456522745735167</v>
      </c>
    </row>
    <row r="236" spans="1:21" ht="15.45" customHeight="1" x14ac:dyDescent="0.3">
      <c r="A236" s="82" t="s">
        <v>32</v>
      </c>
      <c r="B236" s="59" t="s">
        <v>33</v>
      </c>
      <c r="C236" s="91" t="s">
        <v>100</v>
      </c>
      <c r="D236" s="55">
        <v>1560</v>
      </c>
      <c r="E236" s="55" t="s">
        <v>84</v>
      </c>
      <c r="F236" s="66"/>
      <c r="G236" s="66">
        <v>1725.9980499999999</v>
      </c>
      <c r="H236" s="67"/>
      <c r="I236" s="67"/>
      <c r="J236" s="67">
        <v>6994.26</v>
      </c>
      <c r="K236" s="67">
        <v>1507.3526999999999</v>
      </c>
      <c r="L236" s="67"/>
      <c r="M236" s="67"/>
      <c r="N236" s="67"/>
      <c r="O236" s="67"/>
      <c r="P236" s="67"/>
      <c r="Q236" s="67"/>
      <c r="R236" s="67"/>
      <c r="S236" s="67">
        <f t="shared" ref="S236" si="48">SUM(G236:R236)</f>
        <v>10227.61075</v>
      </c>
      <c r="T236" s="67">
        <f t="shared" ref="T236" si="49">F236-S236</f>
        <v>-10227.61075</v>
      </c>
      <c r="U236" s="84"/>
    </row>
    <row r="237" spans="1:21" ht="15.45" customHeight="1" x14ac:dyDescent="0.3">
      <c r="A237" s="82" t="s">
        <v>32</v>
      </c>
      <c r="B237" s="91" t="s">
        <v>34</v>
      </c>
      <c r="C237" s="91" t="s">
        <v>100</v>
      </c>
      <c r="D237" s="55" t="s">
        <v>96</v>
      </c>
      <c r="E237" s="85" t="s">
        <v>101</v>
      </c>
      <c r="F237" s="66">
        <v>2450</v>
      </c>
      <c r="G237" s="66">
        <v>0</v>
      </c>
      <c r="H237" s="67">
        <v>0</v>
      </c>
      <c r="I237" s="67">
        <v>0</v>
      </c>
      <c r="J237" s="67">
        <v>0</v>
      </c>
      <c r="K237" s="67">
        <v>0</v>
      </c>
      <c r="L237" s="67">
        <v>0</v>
      </c>
      <c r="M237" s="67"/>
      <c r="N237" s="67"/>
      <c r="O237" s="67"/>
      <c r="P237" s="67"/>
      <c r="Q237" s="67"/>
      <c r="R237" s="67"/>
      <c r="S237" s="67">
        <f t="shared" si="44"/>
        <v>0</v>
      </c>
      <c r="T237" s="67">
        <f t="shared" si="45"/>
        <v>2450</v>
      </c>
      <c r="U237" s="84">
        <f t="shared" si="46"/>
        <v>0</v>
      </c>
    </row>
    <row r="238" spans="1:21" ht="15.45" customHeight="1" x14ac:dyDescent="0.3">
      <c r="A238" s="82" t="s">
        <v>32</v>
      </c>
      <c r="B238" s="91" t="s">
        <v>34</v>
      </c>
      <c r="C238" s="91" t="s">
        <v>100</v>
      </c>
      <c r="D238" s="55" t="s">
        <v>4</v>
      </c>
      <c r="E238" s="55" t="s">
        <v>58</v>
      </c>
      <c r="F238" s="66">
        <v>975743.86000000034</v>
      </c>
      <c r="G238" s="66">
        <v>80229.383150000023</v>
      </c>
      <c r="H238" s="67">
        <v>84298.629799999995</v>
      </c>
      <c r="I238" s="67">
        <v>88118.412549999994</v>
      </c>
      <c r="J238" s="67">
        <v>91776.549199999979</v>
      </c>
      <c r="K238" s="67">
        <v>95611.867400000003</v>
      </c>
      <c r="L238" s="67">
        <v>97702.952199999985</v>
      </c>
      <c r="M238" s="67"/>
      <c r="N238" s="67"/>
      <c r="O238" s="67"/>
      <c r="P238" s="67"/>
      <c r="Q238" s="67"/>
      <c r="R238" s="67"/>
      <c r="S238" s="67">
        <f t="shared" si="44"/>
        <v>537737.79429999995</v>
      </c>
      <c r="T238" s="67">
        <f t="shared" si="45"/>
        <v>438006.06570000038</v>
      </c>
      <c r="U238" s="84">
        <f t="shared" si="46"/>
        <v>0.5511054861262461</v>
      </c>
    </row>
    <row r="239" spans="1:21" ht="15.45" customHeight="1" x14ac:dyDescent="0.3">
      <c r="A239" s="82" t="s">
        <v>32</v>
      </c>
      <c r="B239" s="91" t="s">
        <v>34</v>
      </c>
      <c r="C239" s="91" t="s">
        <v>100</v>
      </c>
      <c r="D239" s="55" t="s">
        <v>5</v>
      </c>
      <c r="E239" s="55" t="s">
        <v>59</v>
      </c>
      <c r="F239" s="66">
        <v>1635578.5950000009</v>
      </c>
      <c r="G239" s="66">
        <v>118067.9157</v>
      </c>
      <c r="H239" s="67">
        <v>123954.30039999999</v>
      </c>
      <c r="I239" s="67">
        <v>125278.4715</v>
      </c>
      <c r="J239" s="67">
        <v>130927.15965</v>
      </c>
      <c r="K239" s="67">
        <v>136143.66045</v>
      </c>
      <c r="L239" s="67">
        <v>135296.15155000001</v>
      </c>
      <c r="M239" s="67"/>
      <c r="N239" s="67"/>
      <c r="O239" s="67"/>
      <c r="P239" s="67"/>
      <c r="Q239" s="67"/>
      <c r="R239" s="67"/>
      <c r="S239" s="67">
        <f t="shared" si="44"/>
        <v>769667.65925000003</v>
      </c>
      <c r="T239" s="67">
        <f t="shared" si="45"/>
        <v>865910.93575000088</v>
      </c>
      <c r="U239" s="84">
        <f t="shared" si="46"/>
        <v>0.47057821715378928</v>
      </c>
    </row>
    <row r="240" spans="1:21" ht="15.45" customHeight="1" x14ac:dyDescent="0.3">
      <c r="A240" s="82" t="s">
        <v>32</v>
      </c>
      <c r="B240" s="91" t="s">
        <v>34</v>
      </c>
      <c r="C240" s="91" t="s">
        <v>100</v>
      </c>
      <c r="D240" s="55" t="s">
        <v>6</v>
      </c>
      <c r="E240" s="55" t="s">
        <v>60</v>
      </c>
      <c r="F240" s="66">
        <v>81627.13999999997</v>
      </c>
      <c r="G240" s="66">
        <v>5639.8999999999987</v>
      </c>
      <c r="H240" s="67">
        <v>6769.3499999999995</v>
      </c>
      <c r="I240" s="67">
        <v>6244.5599999999986</v>
      </c>
      <c r="J240" s="67">
        <v>7297.6924999999992</v>
      </c>
      <c r="K240" s="67">
        <v>10405.885</v>
      </c>
      <c r="L240" s="67">
        <v>18640.580000000002</v>
      </c>
      <c r="M240" s="67"/>
      <c r="N240" s="67"/>
      <c r="O240" s="67"/>
      <c r="P240" s="67"/>
      <c r="Q240" s="67"/>
      <c r="R240" s="67"/>
      <c r="S240" s="67">
        <f t="shared" si="44"/>
        <v>54997.967499999999</v>
      </c>
      <c r="T240" s="67">
        <f t="shared" si="45"/>
        <v>26629.172499999971</v>
      </c>
      <c r="U240" s="84">
        <f t="shared" si="46"/>
        <v>0.67377060497280705</v>
      </c>
    </row>
    <row r="241" spans="1:21" ht="15.45" customHeight="1" x14ac:dyDescent="0.3">
      <c r="A241" s="82" t="s">
        <v>32</v>
      </c>
      <c r="B241" s="91" t="s">
        <v>34</v>
      </c>
      <c r="C241" s="91" t="s">
        <v>100</v>
      </c>
      <c r="D241" s="55" t="s">
        <v>7</v>
      </c>
      <c r="E241" s="55" t="s">
        <v>61</v>
      </c>
      <c r="F241" s="66">
        <v>215399.58999999991</v>
      </c>
      <c r="G241" s="66">
        <v>691.63499999999999</v>
      </c>
      <c r="H241" s="67">
        <v>1307.075</v>
      </c>
      <c r="I241" s="67">
        <v>549.53499999999997</v>
      </c>
      <c r="J241" s="67">
        <v>7828.4850000000006</v>
      </c>
      <c r="K241" s="67">
        <v>44523.850000000013</v>
      </c>
      <c r="L241" s="67">
        <v>3458.1750000000002</v>
      </c>
      <c r="M241" s="67"/>
      <c r="N241" s="67"/>
      <c r="O241" s="67"/>
      <c r="P241" s="67"/>
      <c r="Q241" s="67"/>
      <c r="R241" s="67"/>
      <c r="S241" s="67">
        <f t="shared" si="44"/>
        <v>58358.755000000019</v>
      </c>
      <c r="T241" s="67">
        <f t="shared" si="45"/>
        <v>157040.8349999999</v>
      </c>
      <c r="U241" s="84">
        <f t="shared" si="46"/>
        <v>0.27093252591613587</v>
      </c>
    </row>
    <row r="242" spans="1:21" ht="15.45" customHeight="1" x14ac:dyDescent="0.3">
      <c r="A242" s="82" t="s">
        <v>32</v>
      </c>
      <c r="B242" s="91" t="s">
        <v>34</v>
      </c>
      <c r="C242" s="91" t="s">
        <v>100</v>
      </c>
      <c r="D242" s="55" t="s">
        <v>8</v>
      </c>
      <c r="E242" s="55" t="s">
        <v>62</v>
      </c>
      <c r="F242" s="66">
        <v>11931.500000000009</v>
      </c>
      <c r="G242" s="66">
        <v>1199.4906000000001</v>
      </c>
      <c r="H242" s="67">
        <v>625.19589999999994</v>
      </c>
      <c r="I242" s="67">
        <v>812.64785000000018</v>
      </c>
      <c r="J242" s="67">
        <v>422.44369999999992</v>
      </c>
      <c r="K242" s="67">
        <v>143.97915</v>
      </c>
      <c r="L242" s="67">
        <v>970.91295000000002</v>
      </c>
      <c r="M242" s="67"/>
      <c r="N242" s="67"/>
      <c r="O242" s="67"/>
      <c r="P242" s="67"/>
      <c r="Q242" s="67"/>
      <c r="R242" s="67"/>
      <c r="S242" s="67">
        <f t="shared" si="44"/>
        <v>4174.6701499999999</v>
      </c>
      <c r="T242" s="67">
        <f t="shared" si="45"/>
        <v>7756.8298500000092</v>
      </c>
      <c r="U242" s="84">
        <f t="shared" si="46"/>
        <v>0.34988644763860344</v>
      </c>
    </row>
    <row r="243" spans="1:21" ht="15.45" customHeight="1" x14ac:dyDescent="0.3">
      <c r="A243" s="82" t="s">
        <v>32</v>
      </c>
      <c r="B243" s="91" t="s">
        <v>34</v>
      </c>
      <c r="C243" s="91" t="s">
        <v>100</v>
      </c>
      <c r="D243" s="55" t="s">
        <v>9</v>
      </c>
      <c r="E243" s="55" t="s">
        <v>63</v>
      </c>
      <c r="F243" s="66">
        <v>976758.74898000073</v>
      </c>
      <c r="G243" s="66">
        <v>70754.206599999961</v>
      </c>
      <c r="H243" s="67">
        <v>74574.998750000028</v>
      </c>
      <c r="I243" s="67">
        <v>75792.680600000065</v>
      </c>
      <c r="J243" s="67">
        <v>79124.126900000105</v>
      </c>
      <c r="K243" s="67">
        <v>83013.952700000067</v>
      </c>
      <c r="L243" s="67">
        <v>86600.196550000095</v>
      </c>
      <c r="M243" s="67"/>
      <c r="N243" s="67"/>
      <c r="O243" s="67"/>
      <c r="P243" s="67"/>
      <c r="Q243" s="67"/>
      <c r="R243" s="67"/>
      <c r="S243" s="67">
        <f t="shared" si="44"/>
        <v>469860.16210000037</v>
      </c>
      <c r="T243" s="67">
        <f t="shared" si="45"/>
        <v>506898.58688000037</v>
      </c>
      <c r="U243" s="84">
        <f t="shared" si="46"/>
        <v>0.48104013666697221</v>
      </c>
    </row>
    <row r="244" spans="1:21" ht="15.45" customHeight="1" x14ac:dyDescent="0.3">
      <c r="A244" s="82" t="s">
        <v>32</v>
      </c>
      <c r="B244" s="91" t="s">
        <v>34</v>
      </c>
      <c r="C244" s="91" t="s">
        <v>100</v>
      </c>
      <c r="D244" s="55" t="s">
        <v>10</v>
      </c>
      <c r="E244" s="55" t="s">
        <v>64</v>
      </c>
      <c r="F244" s="66">
        <v>258670.99999999991</v>
      </c>
      <c r="G244" s="66">
        <v>19622.177400000011</v>
      </c>
      <c r="H244" s="67">
        <v>20134.082850000021</v>
      </c>
      <c r="I244" s="67">
        <v>20851.278699999981</v>
      </c>
      <c r="J244" s="67">
        <v>20733.830600000008</v>
      </c>
      <c r="K244" s="67">
        <v>17294.795000000009</v>
      </c>
      <c r="L244" s="67">
        <v>17083.529050000001</v>
      </c>
      <c r="M244" s="67"/>
      <c r="N244" s="67"/>
      <c r="O244" s="67"/>
      <c r="P244" s="67"/>
      <c r="Q244" s="67"/>
      <c r="R244" s="67"/>
      <c r="S244" s="67">
        <f t="shared" si="44"/>
        <v>115719.69360000004</v>
      </c>
      <c r="T244" s="67">
        <f t="shared" si="45"/>
        <v>142951.30639999988</v>
      </c>
      <c r="U244" s="84">
        <f t="shared" si="46"/>
        <v>0.44736245501041894</v>
      </c>
    </row>
    <row r="245" spans="1:21" ht="15.45" customHeight="1" x14ac:dyDescent="0.3">
      <c r="A245" s="82" t="s">
        <v>32</v>
      </c>
      <c r="B245" s="91" t="s">
        <v>34</v>
      </c>
      <c r="C245" s="91" t="s">
        <v>100</v>
      </c>
      <c r="D245" s="55" t="s">
        <v>11</v>
      </c>
      <c r="E245" s="55" t="s">
        <v>65</v>
      </c>
      <c r="F245" s="66">
        <v>33403.299999999923</v>
      </c>
      <c r="G245" s="66">
        <v>2560.374949999999</v>
      </c>
      <c r="H245" s="67">
        <v>1138.8702499999999</v>
      </c>
      <c r="I245" s="67">
        <v>387.7321</v>
      </c>
      <c r="J245" s="67">
        <v>1565.73865</v>
      </c>
      <c r="K245" s="67">
        <v>5605.9209500000006</v>
      </c>
      <c r="L245" s="67">
        <v>4746.3433500000028</v>
      </c>
      <c r="M245" s="67"/>
      <c r="N245" s="67"/>
      <c r="O245" s="67"/>
      <c r="P245" s="67"/>
      <c r="Q245" s="67"/>
      <c r="R245" s="67"/>
      <c r="S245" s="67">
        <f t="shared" si="44"/>
        <v>16004.980250000002</v>
      </c>
      <c r="T245" s="67">
        <f t="shared" si="45"/>
        <v>17398.319749999922</v>
      </c>
      <c r="U245" s="84">
        <f t="shared" si="46"/>
        <v>0.47914368490538478</v>
      </c>
    </row>
    <row r="246" spans="1:21" ht="15.45" customHeight="1" x14ac:dyDescent="0.3">
      <c r="A246" s="82" t="s">
        <v>32</v>
      </c>
      <c r="B246" s="91" t="s">
        <v>34</v>
      </c>
      <c r="C246" s="91" t="s">
        <v>100</v>
      </c>
      <c r="D246" s="55" t="s">
        <v>12</v>
      </c>
      <c r="E246" s="55" t="s">
        <v>66</v>
      </c>
      <c r="F246" s="66">
        <v>17787</v>
      </c>
      <c r="G246" s="66">
        <v>865.86185000000012</v>
      </c>
      <c r="H246" s="67">
        <v>2121.7465499999998</v>
      </c>
      <c r="I246" s="67">
        <v>2028.3010999999999</v>
      </c>
      <c r="J246" s="67">
        <v>1955.8888999999999</v>
      </c>
      <c r="K246" s="67">
        <v>1074.51855</v>
      </c>
      <c r="L246" s="67">
        <v>1327.7211500000001</v>
      </c>
      <c r="M246" s="67"/>
      <c r="N246" s="67"/>
      <c r="O246" s="67"/>
      <c r="P246" s="67"/>
      <c r="Q246" s="67"/>
      <c r="R246" s="67"/>
      <c r="S246" s="67">
        <f t="shared" si="44"/>
        <v>9374.0380999999998</v>
      </c>
      <c r="T246" s="67">
        <f t="shared" si="45"/>
        <v>8412.9619000000002</v>
      </c>
      <c r="U246" s="84">
        <f t="shared" si="46"/>
        <v>0.52701625344352621</v>
      </c>
    </row>
    <row r="247" spans="1:21" ht="15.45" customHeight="1" x14ac:dyDescent="0.3">
      <c r="A247" s="82" t="s">
        <v>32</v>
      </c>
      <c r="B247" s="91" t="s">
        <v>34</v>
      </c>
      <c r="C247" s="91" t="s">
        <v>100</v>
      </c>
      <c r="D247" s="55" t="s">
        <v>13</v>
      </c>
      <c r="E247" s="55" t="s">
        <v>67</v>
      </c>
      <c r="F247" s="66">
        <v>788392.60500000138</v>
      </c>
      <c r="G247" s="66">
        <v>85808.344299999939</v>
      </c>
      <c r="H247" s="67">
        <v>76095.71375000001</v>
      </c>
      <c r="I247" s="67">
        <v>77118.316799999957</v>
      </c>
      <c r="J247" s="67">
        <v>44407.078099999977</v>
      </c>
      <c r="K247" s="67">
        <v>52070.562950000007</v>
      </c>
      <c r="L247" s="67">
        <v>59112.972799999901</v>
      </c>
      <c r="M247" s="67"/>
      <c r="N247" s="67"/>
      <c r="O247" s="67"/>
      <c r="P247" s="67"/>
      <c r="Q247" s="67"/>
      <c r="R247" s="67"/>
      <c r="S247" s="67">
        <f t="shared" si="44"/>
        <v>394612.98869999975</v>
      </c>
      <c r="T247" s="67">
        <f t="shared" si="45"/>
        <v>393779.61630000162</v>
      </c>
      <c r="U247" s="84">
        <f t="shared" si="46"/>
        <v>0.50052852626642674</v>
      </c>
    </row>
    <row r="248" spans="1:21" ht="15.45" customHeight="1" x14ac:dyDescent="0.3">
      <c r="A248" s="82" t="s">
        <v>32</v>
      </c>
      <c r="B248" s="91" t="s">
        <v>34</v>
      </c>
      <c r="C248" s="91" t="s">
        <v>100</v>
      </c>
      <c r="D248" s="55" t="s">
        <v>14</v>
      </c>
      <c r="E248" s="55" t="s">
        <v>68</v>
      </c>
      <c r="F248" s="66">
        <v>805067.55000000121</v>
      </c>
      <c r="G248" s="66">
        <v>48915.879249999947</v>
      </c>
      <c r="H248" s="67">
        <v>64159.899299999917</v>
      </c>
      <c r="I248" s="67">
        <v>71487.464650000024</v>
      </c>
      <c r="J248" s="67">
        <v>93383.283699999942</v>
      </c>
      <c r="K248" s="67">
        <v>92058.269800000169</v>
      </c>
      <c r="L248" s="67">
        <v>61161.258549999962</v>
      </c>
      <c r="M248" s="67"/>
      <c r="N248" s="67"/>
      <c r="O248" s="67"/>
      <c r="P248" s="67"/>
      <c r="Q248" s="67"/>
      <c r="R248" s="67"/>
      <c r="S248" s="67">
        <f t="shared" si="44"/>
        <v>431166.05524999998</v>
      </c>
      <c r="T248" s="67">
        <f t="shared" si="45"/>
        <v>373901.49475000123</v>
      </c>
      <c r="U248" s="84">
        <f t="shared" si="46"/>
        <v>0.53556506562710093</v>
      </c>
    </row>
    <row r="249" spans="1:21" ht="15.45" customHeight="1" x14ac:dyDescent="0.3">
      <c r="A249" s="82" t="s">
        <v>32</v>
      </c>
      <c r="B249" s="91" t="s">
        <v>34</v>
      </c>
      <c r="C249" s="91" t="s">
        <v>100</v>
      </c>
      <c r="D249" s="55" t="s">
        <v>15</v>
      </c>
      <c r="E249" s="55" t="s">
        <v>69</v>
      </c>
      <c r="F249" s="66">
        <v>225154.99999999991</v>
      </c>
      <c r="G249" s="66">
        <v>4656.8080999999993</v>
      </c>
      <c r="H249" s="67">
        <v>7268.1675500000001</v>
      </c>
      <c r="I249" s="67">
        <v>15491.203</v>
      </c>
      <c r="J249" s="67">
        <v>15362.3428</v>
      </c>
      <c r="K249" s="67">
        <v>35772.68275</v>
      </c>
      <c r="L249" s="67">
        <v>8879.4982500000006</v>
      </c>
      <c r="M249" s="67"/>
      <c r="N249" s="67"/>
      <c r="O249" s="67"/>
      <c r="P249" s="67"/>
      <c r="Q249" s="67"/>
      <c r="R249" s="67"/>
      <c r="S249" s="67">
        <f t="shared" si="44"/>
        <v>87430.702450000012</v>
      </c>
      <c r="T249" s="67">
        <f t="shared" si="45"/>
        <v>137724.2975499999</v>
      </c>
      <c r="U249" s="84">
        <f t="shared" si="46"/>
        <v>0.38831339499455952</v>
      </c>
    </row>
    <row r="250" spans="1:21" ht="15.45" customHeight="1" x14ac:dyDescent="0.3">
      <c r="A250" s="82" t="s">
        <v>32</v>
      </c>
      <c r="B250" s="91" t="s">
        <v>34</v>
      </c>
      <c r="C250" s="91" t="s">
        <v>100</v>
      </c>
      <c r="D250" s="55" t="s">
        <v>16</v>
      </c>
      <c r="E250" s="55" t="s">
        <v>70</v>
      </c>
      <c r="F250" s="66">
        <v>154778.01499999981</v>
      </c>
      <c r="G250" s="66">
        <v>10464.74135</v>
      </c>
      <c r="H250" s="67">
        <v>8578.0674000000035</v>
      </c>
      <c r="I250" s="67">
        <v>12784.8105</v>
      </c>
      <c r="J250" s="67">
        <v>7808.9535999999971</v>
      </c>
      <c r="K250" s="67">
        <v>11346.092099999991</v>
      </c>
      <c r="L250" s="67">
        <v>16692.11459999999</v>
      </c>
      <c r="M250" s="67"/>
      <c r="N250" s="67"/>
      <c r="O250" s="67"/>
      <c r="P250" s="67"/>
      <c r="Q250" s="67"/>
      <c r="R250" s="67"/>
      <c r="S250" s="67">
        <f t="shared" si="44"/>
        <v>67674.779549999977</v>
      </c>
      <c r="T250" s="67">
        <f t="shared" si="45"/>
        <v>87103.235449999833</v>
      </c>
      <c r="U250" s="84">
        <f t="shared" si="46"/>
        <v>0.43723767584175349</v>
      </c>
    </row>
    <row r="251" spans="1:21" ht="15.45" customHeight="1" x14ac:dyDescent="0.3">
      <c r="A251" s="82" t="s">
        <v>32</v>
      </c>
      <c r="B251" s="91" t="s">
        <v>34</v>
      </c>
      <c r="C251" s="91" t="s">
        <v>100</v>
      </c>
      <c r="D251" s="55" t="s">
        <v>17</v>
      </c>
      <c r="E251" s="55" t="s">
        <v>71</v>
      </c>
      <c r="F251" s="66">
        <v>512777.64999999938</v>
      </c>
      <c r="G251" s="66">
        <v>18496.157399999971</v>
      </c>
      <c r="H251" s="67">
        <v>24292.617299999991</v>
      </c>
      <c r="I251" s="67">
        <v>87355.889250000022</v>
      </c>
      <c r="J251" s="67">
        <v>28224.627200000021</v>
      </c>
      <c r="K251" s="67">
        <v>38920.462350000002</v>
      </c>
      <c r="L251" s="67">
        <v>27682.126149999989</v>
      </c>
      <c r="M251" s="67"/>
      <c r="N251" s="67"/>
      <c r="O251" s="67"/>
      <c r="P251" s="67"/>
      <c r="Q251" s="67"/>
      <c r="R251" s="67"/>
      <c r="S251" s="67">
        <f t="shared" si="44"/>
        <v>224971.87964999999</v>
      </c>
      <c r="T251" s="67">
        <f t="shared" si="45"/>
        <v>287805.77034999942</v>
      </c>
      <c r="U251" s="84">
        <f t="shared" si="46"/>
        <v>0.43873183562115131</v>
      </c>
    </row>
    <row r="252" spans="1:21" ht="15.45" customHeight="1" x14ac:dyDescent="0.3">
      <c r="A252" s="82" t="s">
        <v>32</v>
      </c>
      <c r="B252" s="91" t="s">
        <v>34</v>
      </c>
      <c r="C252" s="91" t="s">
        <v>100</v>
      </c>
      <c r="D252" s="55" t="s">
        <v>18</v>
      </c>
      <c r="E252" s="55" t="s">
        <v>72</v>
      </c>
      <c r="F252" s="66">
        <v>29588.650000000009</v>
      </c>
      <c r="G252" s="66">
        <v>2417.0965000000001</v>
      </c>
      <c r="H252" s="67">
        <v>1466.92525</v>
      </c>
      <c r="I252" s="67">
        <v>1514.9378999999999</v>
      </c>
      <c r="J252" s="67">
        <v>1377.235650000001</v>
      </c>
      <c r="K252" s="67">
        <v>7002.5140499999989</v>
      </c>
      <c r="L252" s="67">
        <v>1788.112900000001</v>
      </c>
      <c r="M252" s="67"/>
      <c r="N252" s="67"/>
      <c r="O252" s="67"/>
      <c r="P252" s="67"/>
      <c r="Q252" s="67"/>
      <c r="R252" s="67"/>
      <c r="S252" s="67">
        <f t="shared" si="44"/>
        <v>15566.822250000001</v>
      </c>
      <c r="T252" s="67">
        <f t="shared" si="45"/>
        <v>14021.827750000008</v>
      </c>
      <c r="U252" s="84">
        <f t="shared" si="46"/>
        <v>0.52610789103254108</v>
      </c>
    </row>
    <row r="253" spans="1:21" ht="15.45" customHeight="1" x14ac:dyDescent="0.3">
      <c r="A253" s="82" t="s">
        <v>32</v>
      </c>
      <c r="B253" s="91" t="s">
        <v>34</v>
      </c>
      <c r="C253" s="91" t="s">
        <v>100</v>
      </c>
      <c r="D253" s="55" t="s">
        <v>19</v>
      </c>
      <c r="E253" s="55" t="s">
        <v>73</v>
      </c>
      <c r="F253" s="66">
        <v>389547.54999999888</v>
      </c>
      <c r="G253" s="66">
        <v>9573.9311500000022</v>
      </c>
      <c r="H253" s="67">
        <v>13077.78639999999</v>
      </c>
      <c r="I253" s="67">
        <v>14166.186650000011</v>
      </c>
      <c r="J253" s="67">
        <v>18557.6132</v>
      </c>
      <c r="K253" s="67">
        <v>42514.205650000004</v>
      </c>
      <c r="L253" s="67">
        <v>19039.697250000008</v>
      </c>
      <c r="M253" s="67"/>
      <c r="N253" s="67"/>
      <c r="O253" s="67"/>
      <c r="P253" s="67"/>
      <c r="Q253" s="67"/>
      <c r="R253" s="67"/>
      <c r="S253" s="67">
        <f t="shared" si="44"/>
        <v>116929.42030000001</v>
      </c>
      <c r="T253" s="67">
        <f t="shared" si="45"/>
        <v>272618.12969999888</v>
      </c>
      <c r="U253" s="84">
        <f t="shared" si="46"/>
        <v>0.30016725891357898</v>
      </c>
    </row>
    <row r="254" spans="1:21" ht="15.45" customHeight="1" x14ac:dyDescent="0.3">
      <c r="A254" s="82" t="s">
        <v>32</v>
      </c>
      <c r="B254" s="91" t="s">
        <v>34</v>
      </c>
      <c r="C254" s="91" t="s">
        <v>100</v>
      </c>
      <c r="D254" s="55" t="s">
        <v>20</v>
      </c>
      <c r="E254" s="55" t="s">
        <v>74</v>
      </c>
      <c r="F254" s="66">
        <v>46549.999999999993</v>
      </c>
      <c r="G254" s="66">
        <v>4843.6181500000012</v>
      </c>
      <c r="H254" s="67">
        <v>3033.4944500000001</v>
      </c>
      <c r="I254" s="67">
        <v>527.9455999999999</v>
      </c>
      <c r="J254" s="67">
        <v>374.82060000000001</v>
      </c>
      <c r="K254" s="67">
        <v>1097.2668000000001</v>
      </c>
      <c r="L254" s="67">
        <v>22625.3727</v>
      </c>
      <c r="M254" s="67"/>
      <c r="N254" s="67"/>
      <c r="O254" s="67"/>
      <c r="P254" s="67"/>
      <c r="Q254" s="67"/>
      <c r="R254" s="67"/>
      <c r="S254" s="67">
        <f t="shared" si="44"/>
        <v>32502.518300000003</v>
      </c>
      <c r="T254" s="67">
        <f t="shared" si="45"/>
        <v>14047.481699999989</v>
      </c>
      <c r="U254" s="84">
        <f t="shared" si="46"/>
        <v>0.69822810526315804</v>
      </c>
    </row>
    <row r="255" spans="1:21" ht="15.45" customHeight="1" x14ac:dyDescent="0.3">
      <c r="A255" s="82" t="s">
        <v>32</v>
      </c>
      <c r="B255" s="91" t="s">
        <v>34</v>
      </c>
      <c r="C255" s="91" t="s">
        <v>100</v>
      </c>
      <c r="D255" s="55" t="s">
        <v>21</v>
      </c>
      <c r="E255" s="55" t="s">
        <v>75</v>
      </c>
      <c r="F255" s="66">
        <v>23520</v>
      </c>
      <c r="G255" s="66">
        <v>106.33</v>
      </c>
      <c r="H255" s="67">
        <v>3317.62095</v>
      </c>
      <c r="I255" s="67">
        <v>1104.35465</v>
      </c>
      <c r="J255" s="67">
        <v>10593.885749999999</v>
      </c>
      <c r="K255" s="67">
        <v>7299.2752</v>
      </c>
      <c r="L255" s="67">
        <v>6022.6585999999998</v>
      </c>
      <c r="M255" s="67"/>
      <c r="N255" s="67"/>
      <c r="O255" s="67"/>
      <c r="P255" s="67"/>
      <c r="Q255" s="67"/>
      <c r="R255" s="67"/>
      <c r="S255" s="67">
        <f t="shared" si="44"/>
        <v>28444.125149999996</v>
      </c>
      <c r="T255" s="67">
        <f t="shared" si="45"/>
        <v>-4924.1251499999962</v>
      </c>
      <c r="U255" s="84">
        <f t="shared" si="46"/>
        <v>1.2093590624999999</v>
      </c>
    </row>
    <row r="256" spans="1:21" ht="15.45" customHeight="1" x14ac:dyDescent="0.3">
      <c r="A256" s="82" t="s">
        <v>32</v>
      </c>
      <c r="B256" s="91" t="s">
        <v>34</v>
      </c>
      <c r="C256" s="91" t="s">
        <v>100</v>
      </c>
      <c r="D256" s="55" t="s">
        <v>22</v>
      </c>
      <c r="E256" s="55" t="s">
        <v>76</v>
      </c>
      <c r="F256" s="66">
        <v>31274.250000000018</v>
      </c>
      <c r="G256" s="66">
        <v>279.41759999999999</v>
      </c>
      <c r="H256" s="67">
        <v>14322.869049999999</v>
      </c>
      <c r="I256" s="67">
        <v>875.45605000000012</v>
      </c>
      <c r="J256" s="67">
        <v>918.78430000000003</v>
      </c>
      <c r="K256" s="67">
        <v>7433.8022500000006</v>
      </c>
      <c r="L256" s="67">
        <v>434.00279999999992</v>
      </c>
      <c r="M256" s="67"/>
      <c r="N256" s="67"/>
      <c r="O256" s="67"/>
      <c r="P256" s="67"/>
      <c r="Q256" s="67"/>
      <c r="R256" s="67"/>
      <c r="S256" s="67">
        <f t="shared" si="44"/>
        <v>24264.332050000001</v>
      </c>
      <c r="T256" s="67">
        <f t="shared" si="45"/>
        <v>7009.9179500000173</v>
      </c>
      <c r="U256" s="84">
        <f t="shared" si="46"/>
        <v>0.77585656090873445</v>
      </c>
    </row>
    <row r="257" spans="1:21" ht="15.45" customHeight="1" x14ac:dyDescent="0.3">
      <c r="A257" s="82" t="s">
        <v>32</v>
      </c>
      <c r="B257" s="91" t="s">
        <v>34</v>
      </c>
      <c r="C257" s="91" t="s">
        <v>100</v>
      </c>
      <c r="D257" s="55" t="s">
        <v>23</v>
      </c>
      <c r="E257" s="55" t="s">
        <v>77</v>
      </c>
      <c r="F257" s="66">
        <v>8900.8499999999931</v>
      </c>
      <c r="G257" s="66">
        <v>147.27195</v>
      </c>
      <c r="H257" s="67">
        <v>139.66470000000001</v>
      </c>
      <c r="I257" s="67">
        <v>118.6045</v>
      </c>
      <c r="J257" s="67">
        <v>165.11775</v>
      </c>
      <c r="K257" s="67">
        <v>155.57499999999999</v>
      </c>
      <c r="L257" s="67">
        <v>377.74099999999999</v>
      </c>
      <c r="M257" s="67"/>
      <c r="N257" s="67"/>
      <c r="O257" s="67"/>
      <c r="P257" s="67"/>
      <c r="Q257" s="67"/>
      <c r="R257" s="67"/>
      <c r="S257" s="67">
        <f t="shared" si="44"/>
        <v>1103.9748999999999</v>
      </c>
      <c r="T257" s="67">
        <f t="shared" si="45"/>
        <v>7796.8750999999929</v>
      </c>
      <c r="U257" s="84">
        <f t="shared" si="46"/>
        <v>0.12403027800715671</v>
      </c>
    </row>
    <row r="258" spans="1:21" ht="15.45" customHeight="1" x14ac:dyDescent="0.3">
      <c r="A258" s="82" t="s">
        <v>32</v>
      </c>
      <c r="B258" s="91" t="s">
        <v>34</v>
      </c>
      <c r="C258" s="91" t="s">
        <v>100</v>
      </c>
      <c r="D258" s="55" t="s">
        <v>24</v>
      </c>
      <c r="E258" s="55" t="s">
        <v>78</v>
      </c>
      <c r="F258" s="66">
        <v>203594.50999999969</v>
      </c>
      <c r="G258" s="66">
        <v>8745.2382499999949</v>
      </c>
      <c r="H258" s="67">
        <v>10921.264550000011</v>
      </c>
      <c r="I258" s="67">
        <v>13685.192850000019</v>
      </c>
      <c r="J258" s="67">
        <v>10261.989149999999</v>
      </c>
      <c r="K258" s="67">
        <v>13029.51405</v>
      </c>
      <c r="L258" s="67">
        <v>12911.987550000011</v>
      </c>
      <c r="M258" s="67"/>
      <c r="N258" s="67"/>
      <c r="O258" s="67"/>
      <c r="P258" s="67"/>
      <c r="Q258" s="67"/>
      <c r="R258" s="67"/>
      <c r="S258" s="67">
        <f t="shared" si="44"/>
        <v>69555.186400000035</v>
      </c>
      <c r="T258" s="67">
        <f t="shared" si="45"/>
        <v>134039.32359999965</v>
      </c>
      <c r="U258" s="84">
        <f t="shared" si="46"/>
        <v>0.3416358643462446</v>
      </c>
    </row>
    <row r="259" spans="1:21" ht="15.45" customHeight="1" x14ac:dyDescent="0.3">
      <c r="A259" s="82" t="s">
        <v>32</v>
      </c>
      <c r="B259" s="91" t="s">
        <v>34</v>
      </c>
      <c r="C259" s="91" t="s">
        <v>100</v>
      </c>
      <c r="D259" s="55" t="s">
        <v>25</v>
      </c>
      <c r="E259" s="55" t="s">
        <v>79</v>
      </c>
      <c r="F259" s="66">
        <v>17461.149999999929</v>
      </c>
      <c r="G259" s="66">
        <v>747.96294999999998</v>
      </c>
      <c r="H259" s="67">
        <v>147.76685000000001</v>
      </c>
      <c r="I259" s="67">
        <v>231.78715</v>
      </c>
      <c r="J259" s="67">
        <v>4865.1805999999988</v>
      </c>
      <c r="K259" s="67">
        <v>185.19550000000001</v>
      </c>
      <c r="L259" s="67">
        <v>927.68025000000011</v>
      </c>
      <c r="M259" s="67"/>
      <c r="N259" s="67"/>
      <c r="O259" s="67"/>
      <c r="P259" s="67"/>
      <c r="Q259" s="67"/>
      <c r="R259" s="67"/>
      <c r="S259" s="67">
        <f t="shared" si="44"/>
        <v>7105.5732999999991</v>
      </c>
      <c r="T259" s="67">
        <f t="shared" si="45"/>
        <v>10355.576699999929</v>
      </c>
      <c r="U259" s="84">
        <f t="shared" si="46"/>
        <v>0.40693615827136403</v>
      </c>
    </row>
    <row r="261" spans="1:21" x14ac:dyDescent="0.3">
      <c r="F261" s="69"/>
      <c r="G261" s="69"/>
      <c r="H261" s="69"/>
      <c r="I261" s="69"/>
      <c r="J261" s="69"/>
      <c r="M261" s="61">
        <f t="shared" ref="L261:R261" si="50">SUBTOTAL(9,M9:M236)</f>
        <v>0</v>
      </c>
      <c r="N261" s="61">
        <f t="shared" si="50"/>
        <v>0</v>
      </c>
      <c r="O261" s="61">
        <f t="shared" si="50"/>
        <v>0</v>
      </c>
      <c r="P261" s="61">
        <f t="shared" si="50"/>
        <v>0</v>
      </c>
      <c r="Q261" s="61">
        <f t="shared" si="50"/>
        <v>0</v>
      </c>
      <c r="R261" s="61">
        <f t="shared" si="50"/>
        <v>0</v>
      </c>
      <c r="S261" s="69"/>
      <c r="T261" s="69"/>
    </row>
  </sheetData>
  <pageMargins left="0.7" right="0.7" top="0.75" bottom="0.75" header="0.3" footer="0.3"/>
  <pageSetup paperSize="9" orientation="portrait" r:id="rId1"/>
  <ignoredErrors>
    <ignoredError sqref="S237:S255 S40:S48 S97:S123 S125:S151 S153:S179 S181:S207 S209:S235 S92:S95 S9:S38 S51:S52 S54 S62 S69 S76 S82:S8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1. Konto koond (24+23jääk)</vt:lpstr>
      <vt:lpstr>Lisa 2 Teenuste eelarve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Enar Oidermaa</dc:creator>
  <cp:lastModifiedBy>Enar Oidermaa</cp:lastModifiedBy>
  <dcterms:created xsi:type="dcterms:W3CDTF">2023-03-15T11:25:10Z</dcterms:created>
  <dcterms:modified xsi:type="dcterms:W3CDTF">2024-07-19T11:44:12Z</dcterms:modified>
  <dc:title>Kaitseliidu tegevustoetuse ja sihtfinatseerimise eelarve kasutamine teenuste lõikes (juuni)</dc:title>
</cp:coreProperties>
</file>